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" sheetId="5" r:id="rId1"/>
  </sheets>
  <calcPr calcId="125725" refMode="R1C1"/>
</workbook>
</file>

<file path=xl/calcChain.xml><?xml version="1.0" encoding="utf-8"?>
<calcChain xmlns="http://schemas.openxmlformats.org/spreadsheetml/2006/main">
  <c r="R15" i="5"/>
  <c r="R33"/>
  <c r="R47"/>
  <c r="R56"/>
  <c r="R73"/>
  <c r="E15"/>
  <c r="F15"/>
  <c r="G15"/>
  <c r="H15"/>
  <c r="E33"/>
  <c r="F33"/>
  <c r="G33"/>
  <c r="H33"/>
  <c r="E47"/>
  <c r="F47"/>
  <c r="G47"/>
  <c r="H47"/>
  <c r="I7"/>
  <c r="I8"/>
  <c r="I9"/>
  <c r="I10"/>
  <c r="I11"/>
  <c r="I12"/>
  <c r="I13"/>
  <c r="I14"/>
  <c r="I15"/>
  <c r="I22"/>
  <c r="I23"/>
  <c r="I24"/>
  <c r="I25"/>
  <c r="I27"/>
  <c r="I28"/>
  <c r="I29"/>
  <c r="I31"/>
  <c r="I32"/>
  <c r="I40"/>
  <c r="I41"/>
  <c r="I42"/>
  <c r="I43"/>
  <c r="I44"/>
  <c r="I45"/>
  <c r="I46"/>
  <c r="I56"/>
  <c r="I63"/>
  <c r="I66"/>
  <c r="I67"/>
  <c r="I68"/>
  <c r="I69"/>
  <c r="I70"/>
  <c r="I71"/>
  <c r="I72"/>
  <c r="I80"/>
  <c r="I88"/>
  <c r="B6"/>
  <c r="C6" s="1"/>
  <c r="D6" s="1"/>
  <c r="E6" s="1"/>
  <c r="F6" s="1"/>
  <c r="G6" s="1"/>
  <c r="H6" s="1"/>
  <c r="D15"/>
  <c r="J15"/>
  <c r="K15"/>
  <c r="L15"/>
  <c r="M15"/>
  <c r="N15"/>
  <c r="O15"/>
  <c r="P15"/>
  <c r="B21"/>
  <c r="C21" s="1"/>
  <c r="D21" s="1"/>
  <c r="E21" s="1"/>
  <c r="F21" s="1"/>
  <c r="G21" s="1"/>
  <c r="H21" s="1"/>
  <c r="D33"/>
  <c r="J33"/>
  <c r="K33"/>
  <c r="L33"/>
  <c r="M33"/>
  <c r="N33"/>
  <c r="O33"/>
  <c r="P33"/>
  <c r="B39"/>
  <c r="C39" s="1"/>
  <c r="D39" s="1"/>
  <c r="E39" s="1"/>
  <c r="F39" s="1"/>
  <c r="G39" s="1"/>
  <c r="H39" s="1"/>
  <c r="D47"/>
  <c r="J47"/>
  <c r="K47"/>
  <c r="L47"/>
  <c r="M47"/>
  <c r="N47"/>
  <c r="O47"/>
  <c r="P47"/>
  <c r="B53"/>
  <c r="C53" s="1"/>
  <c r="D53" s="1"/>
  <c r="E53" s="1"/>
  <c r="F53" s="1"/>
  <c r="G53" s="1"/>
  <c r="H53" s="1"/>
  <c r="J56"/>
  <c r="K56"/>
  <c r="L56"/>
  <c r="M56"/>
  <c r="N56"/>
  <c r="O56"/>
  <c r="P56"/>
  <c r="B62"/>
  <c r="C62" s="1"/>
  <c r="D62" s="1"/>
  <c r="E62" s="1"/>
  <c r="J73"/>
  <c r="K73"/>
  <c r="L73"/>
  <c r="M73"/>
  <c r="N73"/>
  <c r="O73"/>
  <c r="P73"/>
  <c r="B79"/>
  <c r="C79" s="1"/>
  <c r="D79" s="1"/>
  <c r="B87"/>
  <c r="C87" s="1"/>
  <c r="D87" s="1"/>
  <c r="E87" s="1"/>
  <c r="F87" s="1"/>
  <c r="G87" s="1"/>
  <c r="H87" s="1"/>
  <c r="X73"/>
  <c r="W73"/>
  <c r="V73"/>
  <c r="U73"/>
  <c r="T73"/>
  <c r="S73"/>
  <c r="Q73"/>
  <c r="A64"/>
  <c r="A65" s="1"/>
  <c r="A66" s="1"/>
  <c r="A67" s="1"/>
  <c r="A68" s="1"/>
  <c r="A69" s="1"/>
  <c r="A70" s="1"/>
  <c r="A71" s="1"/>
  <c r="X56"/>
  <c r="W56"/>
  <c r="V56"/>
  <c r="U56"/>
  <c r="T56"/>
  <c r="S56"/>
  <c r="Q56"/>
  <c r="A54"/>
  <c r="A55" s="1"/>
  <c r="X47"/>
  <c r="W47"/>
  <c r="V47"/>
  <c r="U47"/>
  <c r="T47"/>
  <c r="S47"/>
  <c r="Q47"/>
  <c r="A41"/>
  <c r="A42" s="1"/>
  <c r="A43" s="1"/>
  <c r="A44" s="1"/>
  <c r="A45" s="1"/>
  <c r="A46" s="1"/>
  <c r="X33"/>
  <c r="W33"/>
  <c r="V33"/>
  <c r="U33"/>
  <c r="T33"/>
  <c r="S33"/>
  <c r="Q33"/>
  <c r="A23"/>
  <c r="A24" s="1"/>
  <c r="A25" s="1"/>
  <c r="A26" s="1"/>
  <c r="A27" s="1"/>
  <c r="A28" s="1"/>
  <c r="A29" s="1"/>
  <c r="A30" s="1"/>
  <c r="A31" s="1"/>
  <c r="A32" s="1"/>
  <c r="X15"/>
  <c r="W15"/>
  <c r="V15"/>
  <c r="U15"/>
  <c r="T15"/>
  <c r="S15"/>
  <c r="Q15"/>
  <c r="A8"/>
  <c r="A9" s="1"/>
  <c r="A10" s="1"/>
  <c r="A11" s="1"/>
  <c r="A12" s="1"/>
  <c r="A13" s="1"/>
  <c r="A14" s="1"/>
  <c r="I73" l="1"/>
  <c r="F62"/>
  <c r="E73"/>
  <c r="I33"/>
  <c r="E79"/>
  <c r="F79" s="1"/>
  <c r="G79" s="1"/>
  <c r="H79" s="1"/>
  <c r="I79" s="1"/>
  <c r="J79" s="1"/>
  <c r="K79" s="1"/>
  <c r="L79" s="1"/>
  <c r="M79" s="1"/>
  <c r="N79" s="1"/>
  <c r="O79" s="1"/>
  <c r="P79" s="1"/>
  <c r="Q79" s="1"/>
  <c r="I6"/>
  <c r="I47"/>
  <c r="I87"/>
  <c r="J87" s="1"/>
  <c r="K87" s="1"/>
  <c r="L87" s="1"/>
  <c r="M87" s="1"/>
  <c r="N87" s="1"/>
  <c r="O87" s="1"/>
  <c r="P87" s="1"/>
  <c r="Q87" s="1"/>
  <c r="I39"/>
  <c r="J39" s="1"/>
  <c r="K39" s="1"/>
  <c r="L39" s="1"/>
  <c r="M39" s="1"/>
  <c r="N39" s="1"/>
  <c r="O39" s="1"/>
  <c r="P39" s="1"/>
  <c r="Q39" s="1"/>
  <c r="I53"/>
  <c r="J53" s="1"/>
  <c r="K53" s="1"/>
  <c r="L53" s="1"/>
  <c r="M53" s="1"/>
  <c r="N53" s="1"/>
  <c r="O53" s="1"/>
  <c r="P53" s="1"/>
  <c r="Q53" s="1"/>
  <c r="I21"/>
  <c r="J21" s="1"/>
  <c r="K21" s="1"/>
  <c r="L21" s="1"/>
  <c r="M21" s="1"/>
  <c r="N21" s="1"/>
  <c r="O21" s="1"/>
  <c r="P21" s="1"/>
  <c r="Q21" s="1"/>
  <c r="J6"/>
  <c r="K6" s="1"/>
  <c r="L6" s="1"/>
  <c r="M6" s="1"/>
  <c r="N6" s="1"/>
  <c r="O6" s="1"/>
  <c r="P6" s="1"/>
  <c r="Q6" s="1"/>
  <c r="D73"/>
  <c r="R53" l="1"/>
  <c r="S53" s="1"/>
  <c r="T53" s="1"/>
  <c r="U53" s="1"/>
  <c r="V53" s="1"/>
  <c r="W53" s="1"/>
  <c r="X53" s="1"/>
  <c r="R21"/>
  <c r="S21" s="1"/>
  <c r="T21" s="1"/>
  <c r="U21" s="1"/>
  <c r="V21" s="1"/>
  <c r="W21" s="1"/>
  <c r="X21" s="1"/>
  <c r="S6"/>
  <c r="T6" s="1"/>
  <c r="U6" s="1"/>
  <c r="V6" s="1"/>
  <c r="W6" s="1"/>
  <c r="X6" s="1"/>
  <c r="R6"/>
  <c r="R87"/>
  <c r="S87" s="1"/>
  <c r="T87" s="1"/>
  <c r="U87" s="1"/>
  <c r="V87" s="1"/>
  <c r="W87" s="1"/>
  <c r="X87" s="1"/>
  <c r="S79"/>
  <c r="T79" s="1"/>
  <c r="U79" s="1"/>
  <c r="V79" s="1"/>
  <c r="W79" s="1"/>
  <c r="X79" s="1"/>
  <c r="R79"/>
  <c r="R39"/>
  <c r="S39" s="1"/>
  <c r="T39" s="1"/>
  <c r="U39" s="1"/>
  <c r="V39" s="1"/>
  <c r="W39" s="1"/>
  <c r="X39" s="1"/>
  <c r="G62"/>
  <c r="F73"/>
  <c r="H62" l="1"/>
  <c r="H73" s="1"/>
  <c r="G73"/>
  <c r="I62" l="1"/>
  <c r="J62" l="1"/>
  <c r="K62" s="1"/>
  <c r="L62" s="1"/>
  <c r="M62" s="1"/>
  <c r="N62" s="1"/>
  <c r="O62" s="1"/>
  <c r="P62" s="1"/>
  <c r="Q62" s="1"/>
  <c r="S62" l="1"/>
  <c r="T62" s="1"/>
  <c r="U62" s="1"/>
  <c r="V62" s="1"/>
  <c r="W62" s="1"/>
  <c r="X62" s="1"/>
  <c r="R62"/>
</calcChain>
</file>

<file path=xl/sharedStrings.xml><?xml version="1.0" encoding="utf-8"?>
<sst xmlns="http://schemas.openxmlformats.org/spreadsheetml/2006/main" count="509" uniqueCount="106">
  <si>
    <t xml:space="preserve">№ </t>
  </si>
  <si>
    <t>Адрес</t>
  </si>
  <si>
    <t xml:space="preserve">Год </t>
  </si>
  <si>
    <t>Придомовые територий, м2</t>
  </si>
  <si>
    <t>Площадь</t>
  </si>
  <si>
    <t xml:space="preserve">Объем </t>
  </si>
  <si>
    <t>Кровля</t>
  </si>
  <si>
    <t>Материал</t>
  </si>
  <si>
    <t>Фунда-мент</t>
  </si>
  <si>
    <t>Пере-крытия</t>
  </si>
  <si>
    <t>Лоджий,</t>
  </si>
  <si>
    <t>Полы</t>
  </si>
  <si>
    <t>Лесничные клетки, м2</t>
  </si>
  <si>
    <t>Кол-во</t>
  </si>
  <si>
    <t>п/п</t>
  </si>
  <si>
    <t>жилого дома</t>
  </si>
  <si>
    <t>постр-ки</t>
  </si>
  <si>
    <t>Газоны</t>
  </si>
  <si>
    <t>С усов. покр-ем</t>
  </si>
  <si>
    <t>Без покрытия</t>
  </si>
  <si>
    <t>общая дома</t>
  </si>
  <si>
    <t>общая полезная</t>
  </si>
  <si>
    <t>жилая</t>
  </si>
  <si>
    <t>здания</t>
  </si>
  <si>
    <t>площадь</t>
  </si>
  <si>
    <t>материал</t>
  </si>
  <si>
    <t>для стен</t>
  </si>
  <si>
    <t>Балконы,</t>
  </si>
  <si>
    <t>этажей</t>
  </si>
  <si>
    <t>квартир</t>
  </si>
  <si>
    <t>жильцов</t>
  </si>
  <si>
    <t>м2</t>
  </si>
  <si>
    <t>До 3-х</t>
  </si>
  <si>
    <t>Св. 3-х</t>
  </si>
  <si>
    <t>Охотина 10</t>
  </si>
  <si>
    <t>рулон</t>
  </si>
  <si>
    <t>панель</t>
  </si>
  <si>
    <t>сб. ж/б</t>
  </si>
  <si>
    <t>ж/б плиты</t>
  </si>
  <si>
    <t>дощатые</t>
  </si>
  <si>
    <t>Охотина 12</t>
  </si>
  <si>
    <t>кирпич</t>
  </si>
  <si>
    <t>Охотина 8</t>
  </si>
  <si>
    <t>Пионерская 4</t>
  </si>
  <si>
    <t>ж/б блоки</t>
  </si>
  <si>
    <t>Пионерская 5</t>
  </si>
  <si>
    <t>Пионерская 7</t>
  </si>
  <si>
    <t>Пушкина 21а</t>
  </si>
  <si>
    <t>линол.</t>
  </si>
  <si>
    <t>Школьная 13а</t>
  </si>
  <si>
    <t>общая полез.</t>
  </si>
  <si>
    <t>Балконы</t>
  </si>
  <si>
    <t>Вершинина 2</t>
  </si>
  <si>
    <t>Гагарина 2</t>
  </si>
  <si>
    <t>Гагарина 3</t>
  </si>
  <si>
    <t>шифер</t>
  </si>
  <si>
    <t>Гагарина 4</t>
  </si>
  <si>
    <t>лент.кирп.</t>
  </si>
  <si>
    <t>дерев.</t>
  </si>
  <si>
    <t>Гагарина 5</t>
  </si>
  <si>
    <t>Заводская 7</t>
  </si>
  <si>
    <t>Заводская 9</t>
  </si>
  <si>
    <t>Ленина 2</t>
  </si>
  <si>
    <t>Набережная 24</t>
  </si>
  <si>
    <t>железо</t>
  </si>
  <si>
    <t>бутолент</t>
  </si>
  <si>
    <t>Пушкина 4</t>
  </si>
  <si>
    <t>Пушкина 8</t>
  </si>
  <si>
    <t>Гагарина 49</t>
  </si>
  <si>
    <t>Гагарина 78</t>
  </si>
  <si>
    <t>Ленина 41</t>
  </si>
  <si>
    <t>Ленина 43</t>
  </si>
  <si>
    <t>Ленина 48</t>
  </si>
  <si>
    <t>Ленина 60</t>
  </si>
  <si>
    <t>Цыганова 11</t>
  </si>
  <si>
    <t>ООО "Жилищная управляющая компания"</t>
  </si>
  <si>
    <t>Ленина 8</t>
  </si>
  <si>
    <t>Ленина 10а</t>
  </si>
  <si>
    <t>м/череп</t>
  </si>
  <si>
    <t>Ленина 15а</t>
  </si>
  <si>
    <t>Гагарина 8, Красногорский</t>
  </si>
  <si>
    <t>Пушкина 23</t>
  </si>
  <si>
    <t>площадь под зданием</t>
  </si>
  <si>
    <t>ТСЖ "Волга"</t>
  </si>
  <si>
    <t>Ростовщикова 74</t>
  </si>
  <si>
    <t>Гагарина 51</t>
  </si>
  <si>
    <t>Ленина 3</t>
  </si>
  <si>
    <t>Энергетиков 3</t>
  </si>
  <si>
    <t>Ростовщикова 33</t>
  </si>
  <si>
    <t>Гагарина 13</t>
  </si>
  <si>
    <t>сов.рул</t>
  </si>
  <si>
    <t>панели</t>
  </si>
  <si>
    <t>ж/бетон</t>
  </si>
  <si>
    <t>линолиум</t>
  </si>
  <si>
    <t>мет.чер.</t>
  </si>
  <si>
    <t>Сосновая 7</t>
  </si>
  <si>
    <t>Набережная 22</t>
  </si>
  <si>
    <t>сов.рул.</t>
  </si>
  <si>
    <t>Ленина 16</t>
  </si>
  <si>
    <t>25-50</t>
  </si>
  <si>
    <t>51-75</t>
  </si>
  <si>
    <t>ТСЖ "Подгорный" на 01.01.2013г.</t>
  </si>
  <si>
    <t>ТСЖ "Заводской"  на 01.01.2013г.</t>
  </si>
  <si>
    <t>ПЖСК "Волна" г.Звенигово</t>
  </si>
  <si>
    <t>ЖСК "Ангара" г.Звенигово</t>
  </si>
  <si>
    <t>ТСЖ "Союз" на 01.01.2013г.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</si>
</sst>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justify"/>
    </xf>
    <xf numFmtId="0" fontId="2" fillId="0" borderId="15" xfId="0" applyFont="1" applyBorder="1" applyAlignment="1">
      <alignment horizontal="center"/>
    </xf>
    <xf numFmtId="0" fontId="2" fillId="0" borderId="15" xfId="0" applyFont="1" applyBorder="1"/>
    <xf numFmtId="0" fontId="2" fillId="0" borderId="13" xfId="0" applyFont="1" applyBorder="1"/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164" fontId="2" fillId="0" borderId="8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left" vertical="justify"/>
    </xf>
    <xf numFmtId="0" fontId="2" fillId="0" borderId="2" xfId="0" applyFont="1" applyBorder="1" applyAlignment="1">
      <alignment horizontal="left"/>
    </xf>
    <xf numFmtId="164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 applyAlignment="1">
      <alignment horizontal="center"/>
    </xf>
    <xf numFmtId="164" fontId="0" fillId="0" borderId="0" xfId="0" applyNumberFormat="1"/>
    <xf numFmtId="0" fontId="0" fillId="0" borderId="0" xfId="0" applyBorder="1"/>
    <xf numFmtId="2" fontId="0" fillId="0" borderId="0" xfId="0" applyNumberFormat="1"/>
    <xf numFmtId="0" fontId="2" fillId="0" borderId="10" xfId="0" applyFont="1" applyBorder="1" applyAlignment="1">
      <alignment horizontal="center" vertical="justify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2" fontId="0" fillId="0" borderId="0" xfId="0" applyNumberFormat="1" applyBorder="1"/>
    <xf numFmtId="2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justify"/>
    </xf>
    <xf numFmtId="0" fontId="2" fillId="0" borderId="15" xfId="0" applyFont="1" applyBorder="1" applyAlignment="1">
      <alignment horizontal="center" vertical="justify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justify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distributed"/>
    </xf>
    <xf numFmtId="0" fontId="2" fillId="0" borderId="15" xfId="0" applyFont="1" applyBorder="1" applyAlignment="1">
      <alignment vertical="distributed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C99"/>
  <sheetViews>
    <sheetView tabSelected="1" topLeftCell="B16" workbookViewId="0">
      <selection activeCell="Q72" sqref="Q72"/>
    </sheetView>
  </sheetViews>
  <sheetFormatPr defaultRowHeight="15"/>
  <cols>
    <col min="1" max="1" width="5.7109375" customWidth="1"/>
    <col min="2" max="2" width="17.7109375" customWidth="1"/>
    <col min="3" max="3" width="7.42578125" customWidth="1"/>
    <col min="4" max="5" width="9.140625" hidden="1" customWidth="1"/>
    <col min="6" max="6" width="4.7109375" hidden="1" customWidth="1"/>
    <col min="7" max="7" width="8.140625" hidden="1" customWidth="1"/>
    <col min="8" max="8" width="8" hidden="1" customWidth="1"/>
    <col min="9" max="18" width="9.140625" customWidth="1"/>
    <col min="19" max="19" width="11.7109375" hidden="1" customWidth="1"/>
    <col min="20" max="20" width="7.140625" customWidth="1"/>
    <col min="21" max="21" width="9.140625" customWidth="1"/>
    <col min="22" max="22" width="6.42578125" customWidth="1"/>
    <col min="23" max="23" width="7.7109375" customWidth="1"/>
    <col min="24" max="24" width="8.140625" customWidth="1"/>
    <col min="25" max="25" width="9.140625" style="23" customWidth="1"/>
    <col min="26" max="26" width="9.140625" style="34"/>
    <col min="27" max="27" width="9.140625" style="23"/>
    <col min="29" max="29" width="14" customWidth="1"/>
  </cols>
  <sheetData>
    <row r="2" spans="1:29">
      <c r="B2" s="54" t="s">
        <v>101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1"/>
      <c r="R2" s="1"/>
      <c r="S2" s="1"/>
      <c r="T2" s="1"/>
      <c r="U2" s="1"/>
    </row>
    <row r="3" spans="1:29" ht="15" customHeight="1">
      <c r="A3" s="2" t="s">
        <v>0</v>
      </c>
      <c r="B3" s="2" t="s">
        <v>1</v>
      </c>
      <c r="C3" s="2" t="s">
        <v>2</v>
      </c>
      <c r="D3" s="40" t="s">
        <v>82</v>
      </c>
      <c r="E3" s="48" t="s">
        <v>3</v>
      </c>
      <c r="F3" s="49"/>
      <c r="G3" s="49"/>
      <c r="H3" s="50"/>
      <c r="I3" s="32"/>
      <c r="J3" s="3" t="s">
        <v>4</v>
      </c>
      <c r="K3" s="4"/>
      <c r="L3" s="2" t="s">
        <v>5</v>
      </c>
      <c r="M3" s="48" t="s">
        <v>6</v>
      </c>
      <c r="N3" s="50"/>
      <c r="O3" s="31" t="s">
        <v>7</v>
      </c>
      <c r="P3" s="41" t="s">
        <v>8</v>
      </c>
      <c r="Q3" s="45" t="s">
        <v>9</v>
      </c>
      <c r="R3" s="26" t="s">
        <v>10</v>
      </c>
      <c r="S3" s="41" t="s">
        <v>11</v>
      </c>
      <c r="T3" s="44" t="s">
        <v>12</v>
      </c>
      <c r="U3" s="45"/>
      <c r="V3" s="2" t="s">
        <v>13</v>
      </c>
      <c r="W3" s="2" t="s">
        <v>13</v>
      </c>
      <c r="X3" s="2" t="s">
        <v>13</v>
      </c>
    </row>
    <row r="4" spans="1:29" ht="25.5" customHeight="1">
      <c r="A4" s="5" t="s">
        <v>14</v>
      </c>
      <c r="B4" s="5" t="s">
        <v>15</v>
      </c>
      <c r="C4" s="36" t="s">
        <v>16</v>
      </c>
      <c r="D4" s="36"/>
      <c r="E4" s="38" t="s">
        <v>4</v>
      </c>
      <c r="F4" s="40" t="s">
        <v>17</v>
      </c>
      <c r="G4" s="41" t="s">
        <v>18</v>
      </c>
      <c r="H4" s="41" t="s">
        <v>19</v>
      </c>
      <c r="I4" s="41" t="s">
        <v>20</v>
      </c>
      <c r="J4" s="52" t="s">
        <v>21</v>
      </c>
      <c r="K4" s="38" t="s">
        <v>22</v>
      </c>
      <c r="L4" s="5" t="s">
        <v>23</v>
      </c>
      <c r="M4" s="38" t="s">
        <v>24</v>
      </c>
      <c r="N4" s="40" t="s">
        <v>25</v>
      </c>
      <c r="O4" s="6" t="s">
        <v>26</v>
      </c>
      <c r="P4" s="43"/>
      <c r="Q4" s="51"/>
      <c r="R4" s="28" t="s">
        <v>27</v>
      </c>
      <c r="S4" s="43"/>
      <c r="T4" s="46"/>
      <c r="U4" s="47"/>
      <c r="V4" s="5" t="s">
        <v>28</v>
      </c>
      <c r="W4" s="5" t="s">
        <v>29</v>
      </c>
      <c r="X4" s="5" t="s">
        <v>30</v>
      </c>
    </row>
    <row r="5" spans="1:29">
      <c r="A5" s="7"/>
      <c r="B5" s="8"/>
      <c r="C5" s="37"/>
      <c r="D5" s="37"/>
      <c r="E5" s="39"/>
      <c r="F5" s="37"/>
      <c r="G5" s="42"/>
      <c r="H5" s="42"/>
      <c r="I5" s="42"/>
      <c r="J5" s="53"/>
      <c r="K5" s="39"/>
      <c r="L5" s="8"/>
      <c r="M5" s="39"/>
      <c r="N5" s="37"/>
      <c r="O5" s="9"/>
      <c r="P5" s="42"/>
      <c r="Q5" s="47"/>
      <c r="R5" s="27" t="s">
        <v>31</v>
      </c>
      <c r="S5" s="42"/>
      <c r="T5" s="33" t="s">
        <v>32</v>
      </c>
      <c r="U5" s="27" t="s">
        <v>33</v>
      </c>
      <c r="V5" s="8"/>
      <c r="W5" s="8"/>
      <c r="X5" s="8"/>
    </row>
    <row r="6" spans="1:29">
      <c r="A6" s="10">
        <v>1</v>
      </c>
      <c r="B6" s="10">
        <f>1+A6</f>
        <v>2</v>
      </c>
      <c r="C6" s="10">
        <f t="shared" ref="C6:X6" si="0">1+B6</f>
        <v>3</v>
      </c>
      <c r="D6" s="10">
        <f t="shared" si="0"/>
        <v>4</v>
      </c>
      <c r="E6" s="10">
        <f t="shared" si="0"/>
        <v>5</v>
      </c>
      <c r="F6" s="10">
        <f t="shared" si="0"/>
        <v>6</v>
      </c>
      <c r="G6" s="10">
        <f t="shared" si="0"/>
        <v>7</v>
      </c>
      <c r="H6" s="10">
        <f t="shared" si="0"/>
        <v>8</v>
      </c>
      <c r="I6" s="10">
        <f>1+H6</f>
        <v>9</v>
      </c>
      <c r="J6" s="10">
        <f>1+I6</f>
        <v>10</v>
      </c>
      <c r="K6" s="10">
        <f t="shared" si="0"/>
        <v>11</v>
      </c>
      <c r="L6" s="10">
        <f t="shared" si="0"/>
        <v>12</v>
      </c>
      <c r="M6" s="10">
        <f t="shared" si="0"/>
        <v>13</v>
      </c>
      <c r="N6" s="10">
        <f t="shared" si="0"/>
        <v>14</v>
      </c>
      <c r="O6" s="10">
        <f t="shared" si="0"/>
        <v>15</v>
      </c>
      <c r="P6" s="10">
        <f t="shared" si="0"/>
        <v>16</v>
      </c>
      <c r="Q6" s="10">
        <f>1+P6</f>
        <v>17</v>
      </c>
      <c r="R6" s="10">
        <f t="shared" si="0"/>
        <v>18</v>
      </c>
      <c r="S6" s="10">
        <f>1+R6</f>
        <v>19</v>
      </c>
      <c r="T6" s="10">
        <f t="shared" si="0"/>
        <v>20</v>
      </c>
      <c r="U6" s="10">
        <f t="shared" si="0"/>
        <v>21</v>
      </c>
      <c r="V6" s="10">
        <f t="shared" si="0"/>
        <v>22</v>
      </c>
      <c r="W6" s="10">
        <f t="shared" si="0"/>
        <v>23</v>
      </c>
      <c r="X6" s="10">
        <f t="shared" si="0"/>
        <v>24</v>
      </c>
    </row>
    <row r="7" spans="1:29">
      <c r="A7" s="10">
        <v>1</v>
      </c>
      <c r="B7" s="11" t="s">
        <v>34</v>
      </c>
      <c r="C7" s="10">
        <v>1977</v>
      </c>
      <c r="D7" s="10">
        <v>675.07</v>
      </c>
      <c r="E7" s="10">
        <v>919.93</v>
      </c>
      <c r="F7" s="10">
        <v>1</v>
      </c>
      <c r="G7" s="10"/>
      <c r="H7" s="10"/>
      <c r="I7" s="12">
        <f t="shared" ref="I7:I14" si="1">J7+T7+U7</f>
        <v>2910.65</v>
      </c>
      <c r="J7" s="10">
        <v>2640.65</v>
      </c>
      <c r="K7" s="10">
        <v>1815</v>
      </c>
      <c r="L7" s="10">
        <v>9451</v>
      </c>
      <c r="M7" s="10">
        <v>742.6</v>
      </c>
      <c r="N7" s="10" t="s">
        <v>35</v>
      </c>
      <c r="O7" s="29" t="s">
        <v>36</v>
      </c>
      <c r="P7" s="10" t="s">
        <v>37</v>
      </c>
      <c r="Q7" s="30" t="s">
        <v>38</v>
      </c>
      <c r="R7" s="12">
        <v>100.8</v>
      </c>
      <c r="S7" s="10" t="s">
        <v>39</v>
      </c>
      <c r="T7" s="12"/>
      <c r="U7" s="12">
        <v>270</v>
      </c>
      <c r="V7" s="10">
        <v>5</v>
      </c>
      <c r="W7" s="10">
        <v>60</v>
      </c>
      <c r="X7" s="10">
        <v>136</v>
      </c>
      <c r="AC7" s="24"/>
    </row>
    <row r="8" spans="1:29">
      <c r="A8" s="10">
        <f t="shared" ref="A8:A14" si="2">A7+1</f>
        <v>2</v>
      </c>
      <c r="B8" s="11" t="s">
        <v>40</v>
      </c>
      <c r="C8" s="10">
        <v>1983</v>
      </c>
      <c r="D8" s="10">
        <v>1566.9</v>
      </c>
      <c r="E8" s="10">
        <v>2099.1</v>
      </c>
      <c r="F8" s="10">
        <v>1</v>
      </c>
      <c r="G8" s="10"/>
      <c r="H8" s="10"/>
      <c r="I8" s="12">
        <f t="shared" si="1"/>
        <v>3420.5</v>
      </c>
      <c r="J8" s="10">
        <v>3097.8</v>
      </c>
      <c r="K8" s="10">
        <v>1928</v>
      </c>
      <c r="L8" s="10">
        <v>15319</v>
      </c>
      <c r="M8" s="10">
        <v>1723.6</v>
      </c>
      <c r="N8" s="10" t="s">
        <v>35</v>
      </c>
      <c r="O8" s="29" t="s">
        <v>41</v>
      </c>
      <c r="P8" s="10" t="s">
        <v>37</v>
      </c>
      <c r="Q8" s="30" t="s">
        <v>38</v>
      </c>
      <c r="R8" s="12">
        <v>313.60000000000002</v>
      </c>
      <c r="S8" s="10" t="s">
        <v>39</v>
      </c>
      <c r="T8" s="10"/>
      <c r="U8" s="12">
        <v>322.7</v>
      </c>
      <c r="V8" s="10">
        <v>5</v>
      </c>
      <c r="W8" s="10">
        <v>56</v>
      </c>
      <c r="X8" s="10">
        <v>122</v>
      </c>
      <c r="AC8" s="24"/>
    </row>
    <row r="9" spans="1:29">
      <c r="A9" s="10">
        <f t="shared" si="2"/>
        <v>3</v>
      </c>
      <c r="B9" s="11" t="s">
        <v>42</v>
      </c>
      <c r="C9" s="10">
        <v>1978</v>
      </c>
      <c r="D9" s="10">
        <v>1011.9</v>
      </c>
      <c r="E9" s="10">
        <v>969.1</v>
      </c>
      <c r="F9" s="10">
        <v>1</v>
      </c>
      <c r="G9" s="10"/>
      <c r="H9" s="10"/>
      <c r="I9" s="12">
        <f t="shared" si="1"/>
        <v>4333.05</v>
      </c>
      <c r="J9" s="10">
        <v>3916.05</v>
      </c>
      <c r="K9" s="10">
        <v>2692</v>
      </c>
      <c r="L9" s="10">
        <v>13964</v>
      </c>
      <c r="M9" s="10">
        <v>1113.0999999999999</v>
      </c>
      <c r="N9" s="10" t="s">
        <v>35</v>
      </c>
      <c r="O9" s="29" t="s">
        <v>36</v>
      </c>
      <c r="P9" s="10" t="s">
        <v>37</v>
      </c>
      <c r="Q9" s="30" t="s">
        <v>38</v>
      </c>
      <c r="R9" s="12">
        <v>151.19999999999999</v>
      </c>
      <c r="S9" s="10" t="s">
        <v>39</v>
      </c>
      <c r="T9" s="10"/>
      <c r="U9" s="12">
        <v>417</v>
      </c>
      <c r="V9" s="10">
        <v>5</v>
      </c>
      <c r="W9" s="10">
        <v>90</v>
      </c>
      <c r="X9" s="10">
        <v>171</v>
      </c>
    </row>
    <row r="10" spans="1:29">
      <c r="A10" s="10">
        <f t="shared" si="2"/>
        <v>4</v>
      </c>
      <c r="B10" s="11" t="s">
        <v>43</v>
      </c>
      <c r="C10" s="10">
        <v>1973</v>
      </c>
      <c r="D10" s="10">
        <v>940.1</v>
      </c>
      <c r="E10" s="10">
        <v>1146.2</v>
      </c>
      <c r="F10" s="10">
        <v>1</v>
      </c>
      <c r="G10" s="10"/>
      <c r="H10" s="10"/>
      <c r="I10" s="12">
        <f t="shared" si="1"/>
        <v>3567.76</v>
      </c>
      <c r="J10" s="10">
        <v>3352.36</v>
      </c>
      <c r="K10" s="10">
        <v>2333</v>
      </c>
      <c r="L10" s="10">
        <v>13591</v>
      </c>
      <c r="M10" s="10">
        <v>1014.6</v>
      </c>
      <c r="N10" s="10" t="s">
        <v>35</v>
      </c>
      <c r="O10" s="29" t="s">
        <v>41</v>
      </c>
      <c r="P10" s="10" t="s">
        <v>44</v>
      </c>
      <c r="Q10" s="30" t="s">
        <v>38</v>
      </c>
      <c r="R10" s="12">
        <v>117.6</v>
      </c>
      <c r="S10" s="10" t="s">
        <v>39</v>
      </c>
      <c r="T10" s="10"/>
      <c r="U10" s="12">
        <v>215.4</v>
      </c>
      <c r="V10" s="10">
        <v>5</v>
      </c>
      <c r="W10" s="10">
        <v>70</v>
      </c>
      <c r="X10" s="10">
        <v>145</v>
      </c>
    </row>
    <row r="11" spans="1:29">
      <c r="A11" s="10">
        <f t="shared" si="2"/>
        <v>5</v>
      </c>
      <c r="B11" s="11" t="s">
        <v>45</v>
      </c>
      <c r="C11" s="10">
        <v>1974</v>
      </c>
      <c r="D11" s="10">
        <v>1015</v>
      </c>
      <c r="E11" s="10">
        <v>1372</v>
      </c>
      <c r="F11" s="10">
        <v>1</v>
      </c>
      <c r="G11" s="10"/>
      <c r="H11" s="10"/>
      <c r="I11" s="12">
        <f t="shared" si="1"/>
        <v>4365.1399999999994</v>
      </c>
      <c r="J11" s="10">
        <v>3945.14</v>
      </c>
      <c r="K11" s="10">
        <v>2668</v>
      </c>
      <c r="L11" s="10">
        <v>14007</v>
      </c>
      <c r="M11" s="10">
        <v>1116.5</v>
      </c>
      <c r="N11" s="10" t="s">
        <v>35</v>
      </c>
      <c r="O11" s="29" t="s">
        <v>36</v>
      </c>
      <c r="P11" s="10" t="s">
        <v>37</v>
      </c>
      <c r="Q11" s="30" t="s">
        <v>38</v>
      </c>
      <c r="R11" s="12">
        <v>151.19999999999999</v>
      </c>
      <c r="S11" s="10" t="s">
        <v>39</v>
      </c>
      <c r="T11" s="12"/>
      <c r="U11" s="12">
        <v>420</v>
      </c>
      <c r="V11" s="10">
        <v>5</v>
      </c>
      <c r="W11" s="10">
        <v>90</v>
      </c>
      <c r="X11" s="10">
        <v>148</v>
      </c>
    </row>
    <row r="12" spans="1:29">
      <c r="A12" s="10">
        <f t="shared" si="2"/>
        <v>6</v>
      </c>
      <c r="B12" s="11" t="s">
        <v>46</v>
      </c>
      <c r="C12" s="10">
        <v>1975</v>
      </c>
      <c r="D12" s="10">
        <v>1015</v>
      </c>
      <c r="E12" s="10">
        <v>919</v>
      </c>
      <c r="F12" s="10">
        <v>1</v>
      </c>
      <c r="G12" s="10"/>
      <c r="H12" s="10"/>
      <c r="I12" s="12">
        <f t="shared" si="1"/>
        <v>4385.9799999999996</v>
      </c>
      <c r="J12" s="10">
        <v>3977.48</v>
      </c>
      <c r="K12" s="10">
        <v>2668</v>
      </c>
      <c r="L12" s="10">
        <v>14007</v>
      </c>
      <c r="M12" s="10">
        <v>1116.5</v>
      </c>
      <c r="N12" s="10" t="s">
        <v>35</v>
      </c>
      <c r="O12" s="29" t="s">
        <v>36</v>
      </c>
      <c r="P12" s="10" t="s">
        <v>37</v>
      </c>
      <c r="Q12" s="30" t="s">
        <v>38</v>
      </c>
      <c r="R12" s="12">
        <v>151.19999999999999</v>
      </c>
      <c r="S12" s="10" t="s">
        <v>39</v>
      </c>
      <c r="T12" s="10"/>
      <c r="U12" s="12">
        <v>408.5</v>
      </c>
      <c r="V12" s="10">
        <v>5</v>
      </c>
      <c r="W12" s="10">
        <v>90</v>
      </c>
      <c r="X12" s="10">
        <v>191</v>
      </c>
    </row>
    <row r="13" spans="1:29">
      <c r="A13" s="10">
        <f t="shared" si="2"/>
        <v>7</v>
      </c>
      <c r="B13" s="11" t="s">
        <v>47</v>
      </c>
      <c r="C13" s="10">
        <v>1991</v>
      </c>
      <c r="D13" s="10">
        <v>758.8</v>
      </c>
      <c r="E13" s="10">
        <v>1438.2</v>
      </c>
      <c r="F13" s="10">
        <v>1</v>
      </c>
      <c r="G13" s="10"/>
      <c r="H13" s="10"/>
      <c r="I13" s="12">
        <f t="shared" si="1"/>
        <v>2780.6</v>
      </c>
      <c r="J13" s="10">
        <v>2500.1</v>
      </c>
      <c r="K13" s="10">
        <v>1553</v>
      </c>
      <c r="L13" s="10">
        <v>12007</v>
      </c>
      <c r="M13" s="10">
        <v>834.7</v>
      </c>
      <c r="N13" s="10" t="s">
        <v>35</v>
      </c>
      <c r="O13" s="29" t="s">
        <v>41</v>
      </c>
      <c r="P13" s="10" t="s">
        <v>37</v>
      </c>
      <c r="Q13" s="30" t="s">
        <v>38</v>
      </c>
      <c r="R13" s="12">
        <v>258.3</v>
      </c>
      <c r="S13" s="10" t="s">
        <v>48</v>
      </c>
      <c r="T13" s="10"/>
      <c r="U13" s="12">
        <v>280.5</v>
      </c>
      <c r="V13" s="10">
        <v>5</v>
      </c>
      <c r="W13" s="10">
        <v>45</v>
      </c>
      <c r="X13" s="10">
        <v>114</v>
      </c>
    </row>
    <row r="14" spans="1:29">
      <c r="A14" s="10">
        <f t="shared" si="2"/>
        <v>8</v>
      </c>
      <c r="B14" s="11" t="s">
        <v>49</v>
      </c>
      <c r="C14" s="10">
        <v>1984</v>
      </c>
      <c r="D14" s="10">
        <v>842.3</v>
      </c>
      <c r="E14" s="10">
        <v>961.7</v>
      </c>
      <c r="F14" s="10">
        <v>1</v>
      </c>
      <c r="G14" s="10"/>
      <c r="H14" s="10"/>
      <c r="I14" s="12">
        <f t="shared" si="1"/>
        <v>3094.54</v>
      </c>
      <c r="J14" s="10">
        <v>2837.74</v>
      </c>
      <c r="K14" s="10">
        <v>1736</v>
      </c>
      <c r="L14" s="10">
        <v>11793</v>
      </c>
      <c r="M14" s="10">
        <v>926.5</v>
      </c>
      <c r="N14" s="10" t="s">
        <v>35</v>
      </c>
      <c r="O14" s="29" t="s">
        <v>41</v>
      </c>
      <c r="P14" s="10" t="s">
        <v>37</v>
      </c>
      <c r="Q14" s="30" t="s">
        <v>38</v>
      </c>
      <c r="R14" s="12">
        <v>206</v>
      </c>
      <c r="S14" s="10" t="s">
        <v>48</v>
      </c>
      <c r="T14" s="10"/>
      <c r="U14" s="12">
        <v>256.8</v>
      </c>
      <c r="V14" s="10">
        <v>5</v>
      </c>
      <c r="W14" s="10">
        <v>60</v>
      </c>
      <c r="X14" s="10">
        <v>114</v>
      </c>
    </row>
    <row r="15" spans="1:29">
      <c r="A15" s="10"/>
      <c r="B15" s="10"/>
      <c r="C15" s="10"/>
      <c r="D15" s="10">
        <f>SUM(D7:D12,D13:D13,D14:D14)</f>
        <v>7825.0700000000006</v>
      </c>
      <c r="E15" s="10">
        <f>SUM(E7:E12,E13:E13,E14:E14)</f>
        <v>9825.2300000000014</v>
      </c>
      <c r="F15" s="10">
        <f t="shared" ref="F15:X15" si="3">SUM(F7:F12,F13:F13,F14:F14)</f>
        <v>8</v>
      </c>
      <c r="G15" s="10">
        <f t="shared" si="3"/>
        <v>0</v>
      </c>
      <c r="H15" s="10">
        <f t="shared" si="3"/>
        <v>0</v>
      </c>
      <c r="I15" s="10">
        <f t="shared" si="3"/>
        <v>28858.219999999998</v>
      </c>
      <c r="J15" s="10">
        <f t="shared" si="3"/>
        <v>26267.32</v>
      </c>
      <c r="K15" s="10">
        <f t="shared" si="3"/>
        <v>17393</v>
      </c>
      <c r="L15" s="10">
        <f t="shared" si="3"/>
        <v>104139</v>
      </c>
      <c r="M15" s="10">
        <f t="shared" si="3"/>
        <v>8588.0999999999985</v>
      </c>
      <c r="N15" s="10">
        <f t="shared" si="3"/>
        <v>0</v>
      </c>
      <c r="O15" s="10">
        <f t="shared" si="3"/>
        <v>0</v>
      </c>
      <c r="P15" s="10">
        <f t="shared" si="3"/>
        <v>0</v>
      </c>
      <c r="Q15" s="10">
        <f t="shared" si="3"/>
        <v>0</v>
      </c>
      <c r="R15" s="10">
        <f t="shared" si="3"/>
        <v>1449.9</v>
      </c>
      <c r="S15" s="10">
        <f t="shared" si="3"/>
        <v>0</v>
      </c>
      <c r="T15" s="10">
        <f t="shared" si="3"/>
        <v>0</v>
      </c>
      <c r="U15" s="10">
        <f t="shared" si="3"/>
        <v>2590.9000000000005</v>
      </c>
      <c r="V15" s="10">
        <f t="shared" si="3"/>
        <v>40</v>
      </c>
      <c r="W15" s="10">
        <f t="shared" si="3"/>
        <v>561</v>
      </c>
      <c r="X15" s="10">
        <f t="shared" si="3"/>
        <v>1141</v>
      </c>
      <c r="Y15" s="17"/>
      <c r="Z15" s="35"/>
    </row>
    <row r="17" spans="1:29">
      <c r="B17" s="54" t="s">
        <v>102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P17" s="1"/>
      <c r="Q17" s="1"/>
      <c r="R17" s="1"/>
      <c r="S17" s="1"/>
      <c r="T17" s="1"/>
      <c r="U17" s="1"/>
    </row>
    <row r="18" spans="1:29" ht="15" customHeight="1">
      <c r="A18" s="2" t="s">
        <v>0</v>
      </c>
      <c r="B18" s="2" t="s">
        <v>1</v>
      </c>
      <c r="C18" s="2" t="s">
        <v>2</v>
      </c>
      <c r="D18" s="40" t="s">
        <v>82</v>
      </c>
      <c r="E18" s="48" t="s">
        <v>3</v>
      </c>
      <c r="F18" s="49"/>
      <c r="G18" s="49"/>
      <c r="H18" s="50"/>
      <c r="I18" s="48" t="s">
        <v>4</v>
      </c>
      <c r="J18" s="49"/>
      <c r="K18" s="50"/>
      <c r="L18" s="2" t="s">
        <v>5</v>
      </c>
      <c r="M18" s="48" t="s">
        <v>6</v>
      </c>
      <c r="N18" s="50"/>
      <c r="O18" s="31" t="s">
        <v>7</v>
      </c>
      <c r="P18" s="41" t="s">
        <v>8</v>
      </c>
      <c r="Q18" s="45" t="s">
        <v>9</v>
      </c>
      <c r="R18" s="26" t="s">
        <v>10</v>
      </c>
      <c r="S18" s="41" t="s">
        <v>11</v>
      </c>
      <c r="T18" s="44" t="s">
        <v>12</v>
      </c>
      <c r="U18" s="45"/>
      <c r="V18" s="2" t="s">
        <v>13</v>
      </c>
      <c r="W18" s="2" t="s">
        <v>13</v>
      </c>
      <c r="X18" s="2" t="s">
        <v>13</v>
      </c>
    </row>
    <row r="19" spans="1:29" ht="25.5" customHeight="1">
      <c r="A19" s="5" t="s">
        <v>14</v>
      </c>
      <c r="B19" s="5" t="s">
        <v>15</v>
      </c>
      <c r="C19" s="25" t="s">
        <v>16</v>
      </c>
      <c r="D19" s="36"/>
      <c r="E19" s="40" t="s">
        <v>4</v>
      </c>
      <c r="F19" s="40" t="s">
        <v>17</v>
      </c>
      <c r="G19" s="41" t="s">
        <v>18</v>
      </c>
      <c r="H19" s="41" t="s">
        <v>19</v>
      </c>
      <c r="I19" s="41" t="s">
        <v>20</v>
      </c>
      <c r="J19" s="52" t="s">
        <v>50</v>
      </c>
      <c r="K19" s="38" t="s">
        <v>22</v>
      </c>
      <c r="L19" s="5" t="s">
        <v>23</v>
      </c>
      <c r="M19" s="38" t="s">
        <v>24</v>
      </c>
      <c r="N19" s="38" t="s">
        <v>25</v>
      </c>
      <c r="O19" s="6" t="s">
        <v>26</v>
      </c>
      <c r="P19" s="43"/>
      <c r="Q19" s="51"/>
      <c r="R19" s="28" t="s">
        <v>51</v>
      </c>
      <c r="S19" s="43"/>
      <c r="T19" s="46"/>
      <c r="U19" s="47"/>
      <c r="V19" s="5" t="s">
        <v>28</v>
      </c>
      <c r="W19" s="5" t="s">
        <v>29</v>
      </c>
      <c r="X19" s="5" t="s">
        <v>30</v>
      </c>
    </row>
    <row r="20" spans="1:29">
      <c r="A20" s="7"/>
      <c r="B20" s="8"/>
      <c r="C20" s="8"/>
      <c r="D20" s="37"/>
      <c r="E20" s="37"/>
      <c r="F20" s="37"/>
      <c r="G20" s="42"/>
      <c r="H20" s="42"/>
      <c r="I20" s="42"/>
      <c r="J20" s="53"/>
      <c r="K20" s="39"/>
      <c r="L20" s="8"/>
      <c r="M20" s="39"/>
      <c r="N20" s="39"/>
      <c r="O20" s="9"/>
      <c r="P20" s="42"/>
      <c r="Q20" s="47"/>
      <c r="R20" s="27" t="s">
        <v>31</v>
      </c>
      <c r="S20" s="42"/>
      <c r="T20" s="33" t="s">
        <v>32</v>
      </c>
      <c r="U20" s="27" t="s">
        <v>33</v>
      </c>
      <c r="V20" s="8"/>
      <c r="W20" s="8"/>
      <c r="X20" s="8"/>
    </row>
    <row r="21" spans="1:29">
      <c r="A21" s="10">
        <v>1</v>
      </c>
      <c r="B21" s="10">
        <f>A21+1</f>
        <v>2</v>
      </c>
      <c r="C21" s="10">
        <f t="shared" ref="C21:X21" si="4">B21+1</f>
        <v>3</v>
      </c>
      <c r="D21" s="10">
        <f t="shared" si="4"/>
        <v>4</v>
      </c>
      <c r="E21" s="10">
        <f t="shared" si="4"/>
        <v>5</v>
      </c>
      <c r="F21" s="10">
        <f t="shared" si="4"/>
        <v>6</v>
      </c>
      <c r="G21" s="10">
        <f t="shared" si="4"/>
        <v>7</v>
      </c>
      <c r="H21" s="10">
        <f t="shared" si="4"/>
        <v>8</v>
      </c>
      <c r="I21" s="10">
        <f>H21+1</f>
        <v>9</v>
      </c>
      <c r="J21" s="10">
        <f>I21+1</f>
        <v>10</v>
      </c>
      <c r="K21" s="10">
        <f t="shared" si="4"/>
        <v>11</v>
      </c>
      <c r="L21" s="10">
        <f t="shared" si="4"/>
        <v>12</v>
      </c>
      <c r="M21" s="10">
        <f t="shared" si="4"/>
        <v>13</v>
      </c>
      <c r="N21" s="10">
        <f t="shared" si="4"/>
        <v>14</v>
      </c>
      <c r="O21" s="10">
        <f t="shared" si="4"/>
        <v>15</v>
      </c>
      <c r="P21" s="10">
        <f t="shared" si="4"/>
        <v>16</v>
      </c>
      <c r="Q21" s="10">
        <f>P21+1</f>
        <v>17</v>
      </c>
      <c r="R21" s="10">
        <f t="shared" si="4"/>
        <v>18</v>
      </c>
      <c r="S21" s="10">
        <f>R21+1</f>
        <v>19</v>
      </c>
      <c r="T21" s="10">
        <f t="shared" si="4"/>
        <v>20</v>
      </c>
      <c r="U21" s="10">
        <f t="shared" si="4"/>
        <v>21</v>
      </c>
      <c r="V21" s="10">
        <f t="shared" si="4"/>
        <v>22</v>
      </c>
      <c r="W21" s="10">
        <f t="shared" si="4"/>
        <v>23</v>
      </c>
      <c r="X21" s="10">
        <f t="shared" si="4"/>
        <v>24</v>
      </c>
    </row>
    <row r="22" spans="1:29">
      <c r="A22" s="10">
        <v>1</v>
      </c>
      <c r="B22" s="11" t="s">
        <v>52</v>
      </c>
      <c r="C22" s="10">
        <v>1972</v>
      </c>
      <c r="D22" s="10">
        <v>1757.2</v>
      </c>
      <c r="E22" s="10">
        <v>1558.8</v>
      </c>
      <c r="F22" s="10">
        <v>1</v>
      </c>
      <c r="G22" s="10"/>
      <c r="H22" s="10"/>
      <c r="I22" s="12">
        <f>J22+T22+U22</f>
        <v>6517.3</v>
      </c>
      <c r="J22" s="10">
        <v>5997.3</v>
      </c>
      <c r="K22" s="10">
        <v>4125</v>
      </c>
      <c r="L22" s="10">
        <v>26049</v>
      </c>
      <c r="M22" s="10">
        <v>1860.7</v>
      </c>
      <c r="N22" s="10" t="s">
        <v>35</v>
      </c>
      <c r="O22" s="29" t="s">
        <v>41</v>
      </c>
      <c r="P22" s="10" t="s">
        <v>37</v>
      </c>
      <c r="Q22" s="30" t="s">
        <v>38</v>
      </c>
      <c r="R22" s="12">
        <v>218.4</v>
      </c>
      <c r="S22" s="10" t="s">
        <v>39</v>
      </c>
      <c r="T22" s="12"/>
      <c r="U22" s="12">
        <v>520</v>
      </c>
      <c r="V22" s="10">
        <v>5</v>
      </c>
      <c r="W22" s="10">
        <v>127</v>
      </c>
      <c r="X22" s="10">
        <v>254</v>
      </c>
    </row>
    <row r="23" spans="1:29">
      <c r="A23" s="10">
        <f>A22+1</f>
        <v>2</v>
      </c>
      <c r="B23" s="11" t="s">
        <v>53</v>
      </c>
      <c r="C23" s="10">
        <v>1971</v>
      </c>
      <c r="D23" s="10">
        <v>991.6</v>
      </c>
      <c r="E23" s="10">
        <v>807.4</v>
      </c>
      <c r="F23" s="10">
        <v>1</v>
      </c>
      <c r="G23" s="10"/>
      <c r="H23" s="10"/>
      <c r="I23" s="12">
        <f>J23+T23+U23</f>
        <v>3583.44</v>
      </c>
      <c r="J23" s="10">
        <v>3373.44</v>
      </c>
      <c r="K23" s="10">
        <v>2308</v>
      </c>
      <c r="L23" s="10">
        <v>14645</v>
      </c>
      <c r="M23" s="10">
        <v>1024.0999999999999</v>
      </c>
      <c r="N23" s="10" t="s">
        <v>35</v>
      </c>
      <c r="O23" s="29" t="s">
        <v>41</v>
      </c>
      <c r="P23" s="10" t="s">
        <v>37</v>
      </c>
      <c r="Q23" s="30" t="s">
        <v>38</v>
      </c>
      <c r="R23" s="12">
        <v>125.7</v>
      </c>
      <c r="S23" s="10" t="s">
        <v>39</v>
      </c>
      <c r="T23" s="12"/>
      <c r="U23" s="12">
        <v>210</v>
      </c>
      <c r="V23" s="10">
        <v>5</v>
      </c>
      <c r="W23" s="10">
        <v>70</v>
      </c>
      <c r="X23" s="10">
        <v>141</v>
      </c>
      <c r="AC23" s="24"/>
    </row>
    <row r="24" spans="1:29">
      <c r="A24" s="10">
        <f t="shared" ref="A24:A32" si="5">A23+1</f>
        <v>3</v>
      </c>
      <c r="B24" s="11" t="s">
        <v>54</v>
      </c>
      <c r="C24" s="10">
        <v>1966</v>
      </c>
      <c r="D24" s="10">
        <v>476.3</v>
      </c>
      <c r="E24" s="10">
        <v>404.7</v>
      </c>
      <c r="F24" s="10">
        <v>1</v>
      </c>
      <c r="G24" s="10"/>
      <c r="H24" s="10"/>
      <c r="I24" s="12">
        <f>J24+T24+U24</f>
        <v>1632.3</v>
      </c>
      <c r="J24" s="10">
        <v>1482.3</v>
      </c>
      <c r="K24" s="10">
        <v>958</v>
      </c>
      <c r="L24" s="10">
        <v>5948</v>
      </c>
      <c r="M24" s="10">
        <v>502.3</v>
      </c>
      <c r="N24" s="10" t="s">
        <v>55</v>
      </c>
      <c r="O24" s="29" t="s">
        <v>41</v>
      </c>
      <c r="P24" s="10" t="s">
        <v>37</v>
      </c>
      <c r="Q24" s="30" t="s">
        <v>38</v>
      </c>
      <c r="R24" s="12">
        <v>50.4</v>
      </c>
      <c r="S24" s="10" t="s">
        <v>39</v>
      </c>
      <c r="T24" s="12"/>
      <c r="U24" s="12">
        <v>150</v>
      </c>
      <c r="V24" s="10">
        <v>5</v>
      </c>
      <c r="W24" s="10">
        <v>38</v>
      </c>
      <c r="X24" s="10">
        <v>67</v>
      </c>
      <c r="AC24" s="24"/>
    </row>
    <row r="25" spans="1:29">
      <c r="A25" s="10">
        <f t="shared" si="5"/>
        <v>4</v>
      </c>
      <c r="B25" s="11" t="s">
        <v>56</v>
      </c>
      <c r="C25" s="10">
        <v>1963</v>
      </c>
      <c r="D25" s="10">
        <v>438.5</v>
      </c>
      <c r="E25" s="10">
        <v>48.5</v>
      </c>
      <c r="F25" s="10">
        <v>1</v>
      </c>
      <c r="G25" s="10"/>
      <c r="H25" s="10"/>
      <c r="I25" s="12">
        <f>J25+T25+U25</f>
        <v>688.75</v>
      </c>
      <c r="J25" s="10">
        <v>640.45000000000005</v>
      </c>
      <c r="K25" s="10">
        <v>419</v>
      </c>
      <c r="L25" s="10">
        <v>2543</v>
      </c>
      <c r="M25" s="10">
        <v>482.4</v>
      </c>
      <c r="N25" s="10" t="s">
        <v>55</v>
      </c>
      <c r="O25" s="29" t="s">
        <v>41</v>
      </c>
      <c r="P25" s="10" t="s">
        <v>57</v>
      </c>
      <c r="Q25" s="30" t="s">
        <v>58</v>
      </c>
      <c r="R25" s="12">
        <v>0</v>
      </c>
      <c r="S25" s="10" t="s">
        <v>39</v>
      </c>
      <c r="T25" s="12">
        <v>48.3</v>
      </c>
      <c r="U25" s="12"/>
      <c r="V25" s="10">
        <v>2</v>
      </c>
      <c r="W25" s="10">
        <v>16</v>
      </c>
      <c r="X25" s="10">
        <v>16</v>
      </c>
      <c r="AC25" s="24"/>
    </row>
    <row r="26" spans="1:29">
      <c r="A26" s="10">
        <f t="shared" si="5"/>
        <v>5</v>
      </c>
      <c r="B26" s="11" t="s">
        <v>59</v>
      </c>
      <c r="C26" s="10">
        <v>1965</v>
      </c>
      <c r="D26" s="10">
        <v>470.6</v>
      </c>
      <c r="E26" s="10">
        <v>297.39999999999998</v>
      </c>
      <c r="F26" s="10">
        <v>1</v>
      </c>
      <c r="G26" s="10"/>
      <c r="H26" s="10"/>
      <c r="I26" s="12">
        <v>1733.5</v>
      </c>
      <c r="J26" s="10">
        <v>1290</v>
      </c>
      <c r="K26" s="10">
        <v>834</v>
      </c>
      <c r="L26" s="10">
        <v>4775</v>
      </c>
      <c r="M26" s="10">
        <v>499.3</v>
      </c>
      <c r="N26" s="10" t="s">
        <v>55</v>
      </c>
      <c r="O26" s="29" t="s">
        <v>41</v>
      </c>
      <c r="P26" s="10" t="s">
        <v>37</v>
      </c>
      <c r="Q26" s="30" t="s">
        <v>38</v>
      </c>
      <c r="R26" s="12">
        <v>56.3</v>
      </c>
      <c r="S26" s="10" t="s">
        <v>39</v>
      </c>
      <c r="T26" s="12"/>
      <c r="U26" s="12">
        <v>140</v>
      </c>
      <c r="V26" s="10">
        <v>5</v>
      </c>
      <c r="W26" s="10">
        <v>32</v>
      </c>
      <c r="X26" s="10">
        <v>52</v>
      </c>
      <c r="AC26" s="24"/>
    </row>
    <row r="27" spans="1:29">
      <c r="A27" s="10">
        <f t="shared" si="5"/>
        <v>6</v>
      </c>
      <c r="B27" s="11" t="s">
        <v>60</v>
      </c>
      <c r="C27" s="10">
        <v>1962</v>
      </c>
      <c r="D27" s="10">
        <v>425.3</v>
      </c>
      <c r="E27" s="10">
        <v>240.7</v>
      </c>
      <c r="F27" s="10">
        <v>1</v>
      </c>
      <c r="G27" s="10"/>
      <c r="H27" s="10"/>
      <c r="I27" s="12">
        <f>J27+T27+U27</f>
        <v>671.69999999999993</v>
      </c>
      <c r="J27" s="10">
        <v>624.29999999999995</v>
      </c>
      <c r="K27" s="10">
        <v>410</v>
      </c>
      <c r="L27" s="10">
        <v>2415</v>
      </c>
      <c r="M27" s="10">
        <v>553</v>
      </c>
      <c r="N27" s="10" t="s">
        <v>55</v>
      </c>
      <c r="O27" s="29" t="s">
        <v>41</v>
      </c>
      <c r="P27" s="10" t="s">
        <v>57</v>
      </c>
      <c r="Q27" s="30" t="s">
        <v>58</v>
      </c>
      <c r="R27" s="12">
        <v>15.2</v>
      </c>
      <c r="S27" s="10" t="s">
        <v>39</v>
      </c>
      <c r="T27" s="12">
        <v>47.4</v>
      </c>
      <c r="U27" s="12"/>
      <c r="V27" s="10">
        <v>2</v>
      </c>
      <c r="W27" s="10">
        <v>16</v>
      </c>
      <c r="X27" s="10">
        <v>33</v>
      </c>
    </row>
    <row r="28" spans="1:29">
      <c r="A28" s="10">
        <f t="shared" si="5"/>
        <v>7</v>
      </c>
      <c r="B28" s="11" t="s">
        <v>61</v>
      </c>
      <c r="C28" s="10">
        <v>1961</v>
      </c>
      <c r="D28" s="10">
        <v>240.5</v>
      </c>
      <c r="E28" s="10">
        <v>109.5</v>
      </c>
      <c r="F28" s="10">
        <v>1</v>
      </c>
      <c r="G28" s="10"/>
      <c r="H28" s="10"/>
      <c r="I28" s="12">
        <f>J28+T28+U28</f>
        <v>362.20000000000005</v>
      </c>
      <c r="J28" s="10">
        <v>334.6</v>
      </c>
      <c r="K28" s="10">
        <v>224</v>
      </c>
      <c r="L28" s="10">
        <v>1320</v>
      </c>
      <c r="M28" s="10">
        <v>312.7</v>
      </c>
      <c r="N28" s="10" t="s">
        <v>55</v>
      </c>
      <c r="O28" s="29" t="s">
        <v>41</v>
      </c>
      <c r="P28" s="10" t="s">
        <v>57</v>
      </c>
      <c r="Q28" s="30" t="s">
        <v>58</v>
      </c>
      <c r="R28" s="12">
        <v>0</v>
      </c>
      <c r="S28" s="10" t="s">
        <v>39</v>
      </c>
      <c r="T28" s="12">
        <v>27.6</v>
      </c>
      <c r="U28" s="12"/>
      <c r="V28" s="10">
        <v>2</v>
      </c>
      <c r="W28" s="10">
        <v>8</v>
      </c>
      <c r="X28" s="10">
        <v>9</v>
      </c>
    </row>
    <row r="29" spans="1:29">
      <c r="A29" s="10">
        <f t="shared" si="5"/>
        <v>8</v>
      </c>
      <c r="B29" s="11" t="s">
        <v>62</v>
      </c>
      <c r="C29" s="10">
        <v>1973</v>
      </c>
      <c r="D29" s="10">
        <v>593.4</v>
      </c>
      <c r="E29" s="10">
        <v>425.6</v>
      </c>
      <c r="F29" s="10">
        <v>1</v>
      </c>
      <c r="G29" s="10"/>
      <c r="H29" s="10"/>
      <c r="I29" s="12">
        <f>J29+T29+U29</f>
        <v>1970.74</v>
      </c>
      <c r="J29" s="10">
        <v>1441.54</v>
      </c>
      <c r="K29" s="10">
        <v>901</v>
      </c>
      <c r="L29" s="10">
        <v>6771.1</v>
      </c>
      <c r="M29" s="10">
        <v>712</v>
      </c>
      <c r="N29" s="10" t="s">
        <v>35</v>
      </c>
      <c r="O29" s="29" t="s">
        <v>41</v>
      </c>
      <c r="P29" s="10" t="s">
        <v>44</v>
      </c>
      <c r="Q29" s="30" t="s">
        <v>38</v>
      </c>
      <c r="R29" s="12">
        <v>57.6</v>
      </c>
      <c r="S29" s="10" t="s">
        <v>39</v>
      </c>
      <c r="T29" s="12"/>
      <c r="U29" s="12">
        <v>529.20000000000005</v>
      </c>
      <c r="V29" s="10">
        <v>5</v>
      </c>
      <c r="W29" s="10">
        <v>48</v>
      </c>
      <c r="X29" s="10">
        <v>73</v>
      </c>
    </row>
    <row r="30" spans="1:29">
      <c r="A30" s="10">
        <f t="shared" si="5"/>
        <v>9</v>
      </c>
      <c r="B30" s="11" t="s">
        <v>63</v>
      </c>
      <c r="C30" s="10">
        <v>1969</v>
      </c>
      <c r="D30" s="10">
        <v>326.60000000000002</v>
      </c>
      <c r="E30" s="10">
        <v>859.4</v>
      </c>
      <c r="F30" s="10">
        <v>1</v>
      </c>
      <c r="G30" s="10"/>
      <c r="H30" s="10"/>
      <c r="I30" s="12">
        <v>489.1</v>
      </c>
      <c r="J30" s="10">
        <v>436.43</v>
      </c>
      <c r="K30" s="10">
        <v>264</v>
      </c>
      <c r="L30" s="10">
        <v>1933</v>
      </c>
      <c r="M30" s="10">
        <v>359.3</v>
      </c>
      <c r="N30" s="10" t="s">
        <v>64</v>
      </c>
      <c r="O30" s="29" t="s">
        <v>41</v>
      </c>
      <c r="P30" s="10" t="s">
        <v>65</v>
      </c>
      <c r="Q30" s="30" t="s">
        <v>58</v>
      </c>
      <c r="R30" s="12">
        <v>0</v>
      </c>
      <c r="S30" s="10" t="s">
        <v>39</v>
      </c>
      <c r="T30" s="12">
        <v>52.7</v>
      </c>
      <c r="U30" s="12"/>
      <c r="V30" s="10">
        <v>2</v>
      </c>
      <c r="W30" s="10">
        <v>8</v>
      </c>
      <c r="X30" s="10">
        <v>17</v>
      </c>
    </row>
    <row r="31" spans="1:29">
      <c r="A31" s="10">
        <f t="shared" si="5"/>
        <v>10</v>
      </c>
      <c r="B31" s="11" t="s">
        <v>66</v>
      </c>
      <c r="C31" s="10">
        <v>1960</v>
      </c>
      <c r="D31" s="10">
        <v>249.2</v>
      </c>
      <c r="E31" s="10"/>
      <c r="F31" s="10">
        <v>1</v>
      </c>
      <c r="G31" s="10"/>
      <c r="H31" s="10"/>
      <c r="I31" s="12">
        <f>J31+T31+U31</f>
        <v>381.96000000000004</v>
      </c>
      <c r="J31" s="10">
        <v>355.36</v>
      </c>
      <c r="K31" s="10">
        <v>285</v>
      </c>
      <c r="L31" s="10">
        <v>1570</v>
      </c>
      <c r="M31" s="10">
        <v>324</v>
      </c>
      <c r="N31" s="10" t="s">
        <v>55</v>
      </c>
      <c r="O31" s="29" t="s">
        <v>41</v>
      </c>
      <c r="P31" s="10" t="s">
        <v>57</v>
      </c>
      <c r="Q31" s="30" t="s">
        <v>58</v>
      </c>
      <c r="R31" s="12">
        <v>0</v>
      </c>
      <c r="S31" s="10" t="s">
        <v>39</v>
      </c>
      <c r="T31" s="12">
        <v>26.6</v>
      </c>
      <c r="U31" s="12"/>
      <c r="V31" s="10">
        <v>2</v>
      </c>
      <c r="W31" s="10">
        <v>8</v>
      </c>
      <c r="X31" s="10">
        <v>13</v>
      </c>
    </row>
    <row r="32" spans="1:29">
      <c r="A32" s="10">
        <f t="shared" si="5"/>
        <v>11</v>
      </c>
      <c r="B32" s="11" t="s">
        <v>67</v>
      </c>
      <c r="C32" s="10">
        <v>1994</v>
      </c>
      <c r="D32" s="10">
        <v>761.6</v>
      </c>
      <c r="E32" s="10">
        <v>2201.4</v>
      </c>
      <c r="F32" s="10">
        <v>1</v>
      </c>
      <c r="G32" s="10"/>
      <c r="H32" s="10"/>
      <c r="I32" s="12">
        <f>J32+T32+U32</f>
        <v>2940.8</v>
      </c>
      <c r="J32" s="10">
        <v>2708.8</v>
      </c>
      <c r="K32" s="10">
        <v>1648</v>
      </c>
      <c r="L32" s="10">
        <v>10663</v>
      </c>
      <c r="M32" s="10">
        <v>915.6</v>
      </c>
      <c r="N32" s="10" t="s">
        <v>35</v>
      </c>
      <c r="O32" s="29" t="s">
        <v>41</v>
      </c>
      <c r="P32" s="10" t="s">
        <v>37</v>
      </c>
      <c r="Q32" s="30" t="s">
        <v>38</v>
      </c>
      <c r="R32" s="12">
        <v>222</v>
      </c>
      <c r="S32" s="10" t="s">
        <v>48</v>
      </c>
      <c r="T32" s="10"/>
      <c r="U32" s="12">
        <v>232</v>
      </c>
      <c r="V32" s="10">
        <v>5</v>
      </c>
      <c r="W32" s="10">
        <v>52</v>
      </c>
      <c r="X32" s="10">
        <v>112</v>
      </c>
    </row>
    <row r="33" spans="1:29">
      <c r="A33" s="10"/>
      <c r="B33" s="10"/>
      <c r="C33" s="10"/>
      <c r="D33" s="10">
        <f t="shared" ref="D33:X33" si="6">SUM(D22:D22,D23:D27,D28:D32)</f>
        <v>6730.8000000000011</v>
      </c>
      <c r="E33" s="10">
        <f t="shared" si="6"/>
        <v>6953.4</v>
      </c>
      <c r="F33" s="10">
        <f t="shared" si="6"/>
        <v>11</v>
      </c>
      <c r="G33" s="10">
        <f t="shared" si="6"/>
        <v>0</v>
      </c>
      <c r="H33" s="10">
        <f t="shared" si="6"/>
        <v>0</v>
      </c>
      <c r="I33" s="10">
        <f t="shared" si="6"/>
        <v>20971.789999999997</v>
      </c>
      <c r="J33" s="10">
        <f t="shared" si="6"/>
        <v>18684.52</v>
      </c>
      <c r="K33" s="10">
        <f t="shared" si="6"/>
        <v>12376</v>
      </c>
      <c r="L33" s="10">
        <f t="shared" si="6"/>
        <v>78632.100000000006</v>
      </c>
      <c r="M33" s="10">
        <f t="shared" si="6"/>
        <v>7545.4000000000005</v>
      </c>
      <c r="N33" s="10">
        <f t="shared" si="6"/>
        <v>0</v>
      </c>
      <c r="O33" s="10">
        <f t="shared" si="6"/>
        <v>0</v>
      </c>
      <c r="P33" s="10">
        <f t="shared" si="6"/>
        <v>0</v>
      </c>
      <c r="Q33" s="10">
        <f t="shared" si="6"/>
        <v>0</v>
      </c>
      <c r="R33" s="10">
        <f t="shared" si="6"/>
        <v>745.6</v>
      </c>
      <c r="S33" s="10">
        <f t="shared" si="6"/>
        <v>0</v>
      </c>
      <c r="T33" s="10">
        <f t="shared" si="6"/>
        <v>202.6</v>
      </c>
      <c r="U33" s="10">
        <f t="shared" si="6"/>
        <v>1781.2</v>
      </c>
      <c r="V33" s="10">
        <f t="shared" si="6"/>
        <v>40</v>
      </c>
      <c r="W33" s="10">
        <f t="shared" si="6"/>
        <v>423</v>
      </c>
      <c r="X33" s="10">
        <f t="shared" si="6"/>
        <v>787</v>
      </c>
      <c r="Y33" s="17"/>
      <c r="Z33" s="35"/>
    </row>
    <row r="35" spans="1:29">
      <c r="B35" s="54" t="s">
        <v>105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1"/>
      <c r="R35" s="1"/>
      <c r="S35" s="1"/>
      <c r="T35" s="1"/>
      <c r="U35" s="1"/>
    </row>
    <row r="36" spans="1:29" ht="15" customHeight="1">
      <c r="A36" s="2" t="s">
        <v>0</v>
      </c>
      <c r="B36" s="2" t="s">
        <v>1</v>
      </c>
      <c r="C36" s="2" t="s">
        <v>2</v>
      </c>
      <c r="D36" s="40" t="s">
        <v>82</v>
      </c>
      <c r="E36" s="48" t="s">
        <v>3</v>
      </c>
      <c r="F36" s="49"/>
      <c r="G36" s="49"/>
      <c r="H36" s="50"/>
      <c r="I36" s="32"/>
      <c r="J36" s="48" t="s">
        <v>4</v>
      </c>
      <c r="K36" s="50"/>
      <c r="L36" s="2" t="s">
        <v>5</v>
      </c>
      <c r="M36" s="48" t="s">
        <v>6</v>
      </c>
      <c r="N36" s="50"/>
      <c r="O36" s="31" t="s">
        <v>7</v>
      </c>
      <c r="P36" s="41" t="s">
        <v>8</v>
      </c>
      <c r="Q36" s="45" t="s">
        <v>9</v>
      </c>
      <c r="R36" s="26" t="s">
        <v>10</v>
      </c>
      <c r="S36" s="41" t="s">
        <v>11</v>
      </c>
      <c r="T36" s="44" t="s">
        <v>12</v>
      </c>
      <c r="U36" s="45"/>
      <c r="V36" s="2" t="s">
        <v>13</v>
      </c>
      <c r="W36" s="2" t="s">
        <v>13</v>
      </c>
      <c r="X36" s="2" t="s">
        <v>13</v>
      </c>
    </row>
    <row r="37" spans="1:29" ht="25.5" customHeight="1">
      <c r="A37" s="5" t="s">
        <v>14</v>
      </c>
      <c r="B37" s="5" t="s">
        <v>15</v>
      </c>
      <c r="C37" s="5" t="s">
        <v>16</v>
      </c>
      <c r="D37" s="36"/>
      <c r="E37" s="38" t="s">
        <v>4</v>
      </c>
      <c r="F37" s="40" t="s">
        <v>17</v>
      </c>
      <c r="G37" s="41" t="s">
        <v>18</v>
      </c>
      <c r="H37" s="41" t="s">
        <v>19</v>
      </c>
      <c r="I37" s="26" t="s">
        <v>20</v>
      </c>
      <c r="J37" s="40" t="s">
        <v>50</v>
      </c>
      <c r="K37" s="38" t="s">
        <v>22</v>
      </c>
      <c r="L37" s="5" t="s">
        <v>23</v>
      </c>
      <c r="M37" s="38" t="s">
        <v>24</v>
      </c>
      <c r="N37" s="40" t="s">
        <v>25</v>
      </c>
      <c r="O37" s="13" t="s">
        <v>26</v>
      </c>
      <c r="P37" s="43"/>
      <c r="Q37" s="51"/>
      <c r="R37" s="28" t="s">
        <v>27</v>
      </c>
      <c r="S37" s="43"/>
      <c r="T37" s="46"/>
      <c r="U37" s="47"/>
      <c r="V37" s="5" t="s">
        <v>28</v>
      </c>
      <c r="W37" s="5" t="s">
        <v>29</v>
      </c>
      <c r="X37" s="5" t="s">
        <v>30</v>
      </c>
    </row>
    <row r="38" spans="1:29">
      <c r="A38" s="7"/>
      <c r="B38" s="8"/>
      <c r="C38" s="8"/>
      <c r="D38" s="37"/>
      <c r="E38" s="39"/>
      <c r="F38" s="37"/>
      <c r="G38" s="42"/>
      <c r="H38" s="42"/>
      <c r="I38" s="27"/>
      <c r="J38" s="37"/>
      <c r="K38" s="39"/>
      <c r="L38" s="8"/>
      <c r="M38" s="39"/>
      <c r="N38" s="37"/>
      <c r="O38" s="9"/>
      <c r="P38" s="42"/>
      <c r="Q38" s="47"/>
      <c r="R38" s="27" t="s">
        <v>31</v>
      </c>
      <c r="S38" s="42"/>
      <c r="T38" s="33" t="s">
        <v>32</v>
      </c>
      <c r="U38" s="27" t="s">
        <v>33</v>
      </c>
      <c r="V38" s="8"/>
      <c r="W38" s="8"/>
      <c r="X38" s="8"/>
    </row>
    <row r="39" spans="1:29">
      <c r="A39" s="10">
        <v>1</v>
      </c>
      <c r="B39" s="10">
        <f>A39+1</f>
        <v>2</v>
      </c>
      <c r="C39" s="10">
        <f t="shared" ref="C39:X39" si="7">B39+1</f>
        <v>3</v>
      </c>
      <c r="D39" s="10">
        <f t="shared" si="7"/>
        <v>4</v>
      </c>
      <c r="E39" s="10">
        <f t="shared" si="7"/>
        <v>5</v>
      </c>
      <c r="F39" s="10">
        <f t="shared" si="7"/>
        <v>6</v>
      </c>
      <c r="G39" s="10">
        <f t="shared" si="7"/>
        <v>7</v>
      </c>
      <c r="H39" s="10">
        <f t="shared" si="7"/>
        <v>8</v>
      </c>
      <c r="I39" s="10">
        <f>H39+1</f>
        <v>9</v>
      </c>
      <c r="J39" s="10">
        <f>I39+1</f>
        <v>10</v>
      </c>
      <c r="K39" s="10">
        <f t="shared" si="7"/>
        <v>11</v>
      </c>
      <c r="L39" s="10">
        <f t="shared" si="7"/>
        <v>12</v>
      </c>
      <c r="M39" s="10">
        <f t="shared" si="7"/>
        <v>13</v>
      </c>
      <c r="N39" s="10">
        <f t="shared" si="7"/>
        <v>14</v>
      </c>
      <c r="O39" s="10">
        <f t="shared" si="7"/>
        <v>15</v>
      </c>
      <c r="P39" s="10">
        <f t="shared" si="7"/>
        <v>16</v>
      </c>
      <c r="Q39" s="10">
        <f>P39+1</f>
        <v>17</v>
      </c>
      <c r="R39" s="10">
        <f t="shared" si="7"/>
        <v>18</v>
      </c>
      <c r="S39" s="10">
        <f>R39+1</f>
        <v>19</v>
      </c>
      <c r="T39" s="10">
        <f t="shared" si="7"/>
        <v>20</v>
      </c>
      <c r="U39" s="10">
        <f t="shared" si="7"/>
        <v>21</v>
      </c>
      <c r="V39" s="10">
        <f t="shared" si="7"/>
        <v>22</v>
      </c>
      <c r="W39" s="10">
        <f t="shared" si="7"/>
        <v>23</v>
      </c>
      <c r="X39" s="10">
        <f t="shared" si="7"/>
        <v>24</v>
      </c>
    </row>
    <row r="40" spans="1:29">
      <c r="A40" s="10">
        <v>1</v>
      </c>
      <c r="B40" s="11" t="s">
        <v>68</v>
      </c>
      <c r="C40" s="10">
        <v>1968</v>
      </c>
      <c r="D40" s="10">
        <v>520.97</v>
      </c>
      <c r="E40" s="10">
        <v>870.03</v>
      </c>
      <c r="F40" s="10"/>
      <c r="G40" s="10"/>
      <c r="H40" s="10"/>
      <c r="I40" s="12">
        <f t="shared" ref="I40:I46" si="8">J40+T40+U40</f>
        <v>1827.33</v>
      </c>
      <c r="J40" s="10">
        <v>1678.33</v>
      </c>
      <c r="K40" s="10">
        <v>1169</v>
      </c>
      <c r="L40" s="10">
        <v>6708</v>
      </c>
      <c r="M40" s="10">
        <v>654</v>
      </c>
      <c r="N40" s="10" t="s">
        <v>55</v>
      </c>
      <c r="O40" s="10" t="s">
        <v>41</v>
      </c>
      <c r="P40" s="10" t="s">
        <v>37</v>
      </c>
      <c r="Q40" s="10" t="s">
        <v>38</v>
      </c>
      <c r="R40" s="12">
        <v>102.4</v>
      </c>
      <c r="S40" s="10" t="s">
        <v>39</v>
      </c>
      <c r="T40" s="12"/>
      <c r="U40" s="12">
        <v>149</v>
      </c>
      <c r="V40" s="10">
        <v>5</v>
      </c>
      <c r="W40" s="10">
        <v>37</v>
      </c>
      <c r="X40" s="10">
        <v>66</v>
      </c>
      <c r="AC40" s="24"/>
    </row>
    <row r="41" spans="1:29">
      <c r="A41" s="10">
        <f t="shared" ref="A41:A46" si="9">A40+1</f>
        <v>2</v>
      </c>
      <c r="B41" s="11" t="s">
        <v>69</v>
      </c>
      <c r="C41" s="10">
        <v>1995</v>
      </c>
      <c r="D41" s="10">
        <v>670.9</v>
      </c>
      <c r="E41" s="10">
        <v>578.79999999999995</v>
      </c>
      <c r="F41" s="10"/>
      <c r="G41" s="10"/>
      <c r="H41" s="10"/>
      <c r="I41" s="12">
        <f t="shared" si="8"/>
        <v>2339.96</v>
      </c>
      <c r="J41" s="10">
        <v>2121.16</v>
      </c>
      <c r="K41" s="10">
        <v>1233</v>
      </c>
      <c r="L41" s="10">
        <v>9393</v>
      </c>
      <c r="M41" s="10">
        <v>738</v>
      </c>
      <c r="N41" s="10" t="s">
        <v>35</v>
      </c>
      <c r="O41" s="10" t="s">
        <v>41</v>
      </c>
      <c r="P41" s="10" t="s">
        <v>37</v>
      </c>
      <c r="Q41" s="10" t="s">
        <v>38</v>
      </c>
      <c r="R41" s="12">
        <v>223.2</v>
      </c>
      <c r="S41" s="10" t="s">
        <v>48</v>
      </c>
      <c r="T41" s="10"/>
      <c r="U41" s="12">
        <v>218.8</v>
      </c>
      <c r="V41" s="10">
        <v>5</v>
      </c>
      <c r="W41" s="10">
        <v>45</v>
      </c>
      <c r="X41" s="10">
        <v>74</v>
      </c>
      <c r="AC41" s="24"/>
    </row>
    <row r="42" spans="1:29">
      <c r="A42" s="10">
        <f t="shared" si="9"/>
        <v>3</v>
      </c>
      <c r="B42" s="11" t="s">
        <v>70</v>
      </c>
      <c r="C42" s="10">
        <v>1960</v>
      </c>
      <c r="D42" s="10">
        <v>451.9</v>
      </c>
      <c r="E42" s="10">
        <v>1343.1</v>
      </c>
      <c r="F42" s="10"/>
      <c r="G42" s="10"/>
      <c r="H42" s="10"/>
      <c r="I42" s="12">
        <f t="shared" si="8"/>
        <v>668.63</v>
      </c>
      <c r="J42" s="10">
        <v>617.13</v>
      </c>
      <c r="K42" s="10">
        <v>385</v>
      </c>
      <c r="L42" s="10">
        <v>2865</v>
      </c>
      <c r="M42" s="10">
        <v>497.1</v>
      </c>
      <c r="N42" s="10" t="s">
        <v>64</v>
      </c>
      <c r="O42" s="10" t="s">
        <v>41</v>
      </c>
      <c r="P42" s="10" t="s">
        <v>57</v>
      </c>
      <c r="Q42" s="10" t="s">
        <v>58</v>
      </c>
      <c r="R42" s="12">
        <v>0</v>
      </c>
      <c r="S42" s="10" t="s">
        <v>39</v>
      </c>
      <c r="T42" s="12">
        <v>51.5</v>
      </c>
      <c r="U42" s="12"/>
      <c r="V42" s="10">
        <v>2</v>
      </c>
      <c r="W42" s="10">
        <v>12</v>
      </c>
      <c r="X42" s="10">
        <v>16</v>
      </c>
      <c r="AC42" s="24"/>
    </row>
    <row r="43" spans="1:29">
      <c r="A43" s="10">
        <f t="shared" si="9"/>
        <v>4</v>
      </c>
      <c r="B43" s="11" t="s">
        <v>71</v>
      </c>
      <c r="C43" s="10">
        <v>1962</v>
      </c>
      <c r="D43" s="10">
        <v>534.20000000000005</v>
      </c>
      <c r="E43" s="10">
        <v>1528.8</v>
      </c>
      <c r="F43" s="10"/>
      <c r="G43" s="10"/>
      <c r="H43" s="10"/>
      <c r="I43" s="12">
        <f t="shared" si="8"/>
        <v>605.11</v>
      </c>
      <c r="J43" s="10">
        <v>562.41</v>
      </c>
      <c r="K43" s="10">
        <v>373</v>
      </c>
      <c r="L43" s="10">
        <v>2266</v>
      </c>
      <c r="M43" s="10">
        <v>518.70000000000005</v>
      </c>
      <c r="N43" s="10" t="s">
        <v>55</v>
      </c>
      <c r="O43" s="10" t="s">
        <v>41</v>
      </c>
      <c r="P43" s="10" t="s">
        <v>57</v>
      </c>
      <c r="Q43" s="10" t="s">
        <v>58</v>
      </c>
      <c r="R43" s="12">
        <v>0</v>
      </c>
      <c r="S43" s="10" t="s">
        <v>39</v>
      </c>
      <c r="T43" s="12">
        <v>42.7</v>
      </c>
      <c r="U43" s="12"/>
      <c r="V43" s="10">
        <v>2</v>
      </c>
      <c r="W43" s="10">
        <v>16</v>
      </c>
      <c r="X43" s="10">
        <v>13</v>
      </c>
      <c r="AC43" s="24"/>
    </row>
    <row r="44" spans="1:29">
      <c r="A44" s="10">
        <f t="shared" si="9"/>
        <v>5</v>
      </c>
      <c r="B44" s="11" t="s">
        <v>72</v>
      </c>
      <c r="C44" s="10">
        <v>1960</v>
      </c>
      <c r="D44" s="10">
        <v>202.3</v>
      </c>
      <c r="E44" s="10">
        <v>688.7</v>
      </c>
      <c r="F44" s="10"/>
      <c r="G44" s="10"/>
      <c r="H44" s="10"/>
      <c r="I44" s="12">
        <f t="shared" si="8"/>
        <v>299.14</v>
      </c>
      <c r="J44" s="10">
        <v>276.64</v>
      </c>
      <c r="K44" s="10">
        <v>192</v>
      </c>
      <c r="L44" s="10">
        <v>1208</v>
      </c>
      <c r="M44" s="10">
        <v>270.8</v>
      </c>
      <c r="N44" s="10" t="s">
        <v>64</v>
      </c>
      <c r="O44" s="10" t="s">
        <v>41</v>
      </c>
      <c r="P44" s="10" t="s">
        <v>57</v>
      </c>
      <c r="Q44" s="10" t="s">
        <v>58</v>
      </c>
      <c r="R44" s="12">
        <v>0</v>
      </c>
      <c r="S44" s="10" t="s">
        <v>39</v>
      </c>
      <c r="T44" s="12">
        <v>22.5</v>
      </c>
      <c r="U44" s="12"/>
      <c r="V44" s="10">
        <v>2</v>
      </c>
      <c r="W44" s="10">
        <v>8</v>
      </c>
      <c r="X44" s="10">
        <v>5</v>
      </c>
    </row>
    <row r="45" spans="1:29">
      <c r="A45" s="10">
        <f t="shared" si="9"/>
        <v>6</v>
      </c>
      <c r="B45" s="11" t="s">
        <v>73</v>
      </c>
      <c r="C45" s="10">
        <v>1981</v>
      </c>
      <c r="D45" s="10">
        <v>1220.9000000000001</v>
      </c>
      <c r="E45" s="10">
        <v>2336.1</v>
      </c>
      <c r="F45" s="10"/>
      <c r="G45" s="10"/>
      <c r="H45" s="10"/>
      <c r="I45" s="12">
        <f t="shared" si="8"/>
        <v>3767.3</v>
      </c>
      <c r="J45" s="10">
        <v>3332.3</v>
      </c>
      <c r="K45" s="10">
        <v>2009</v>
      </c>
      <c r="L45" s="10">
        <v>13675</v>
      </c>
      <c r="M45" s="10">
        <v>1343</v>
      </c>
      <c r="N45" s="10" t="s">
        <v>35</v>
      </c>
      <c r="O45" s="10" t="s">
        <v>41</v>
      </c>
      <c r="P45" s="10" t="s">
        <v>37</v>
      </c>
      <c r="Q45" s="10" t="s">
        <v>38</v>
      </c>
      <c r="R45" s="12">
        <v>312</v>
      </c>
      <c r="S45" s="10" t="s">
        <v>39</v>
      </c>
      <c r="T45" s="10"/>
      <c r="U45" s="12">
        <v>435</v>
      </c>
      <c r="V45" s="10">
        <v>5</v>
      </c>
      <c r="W45" s="10">
        <v>72</v>
      </c>
      <c r="X45" s="10">
        <v>138</v>
      </c>
    </row>
    <row r="46" spans="1:29">
      <c r="A46" s="10">
        <f t="shared" si="9"/>
        <v>7</v>
      </c>
      <c r="B46" s="11" t="s">
        <v>74</v>
      </c>
      <c r="C46" s="10">
        <v>1962</v>
      </c>
      <c r="D46" s="10">
        <v>278.8</v>
      </c>
      <c r="E46" s="10">
        <v>1036.2</v>
      </c>
      <c r="F46" s="10"/>
      <c r="G46" s="10"/>
      <c r="H46" s="10"/>
      <c r="I46" s="12">
        <f t="shared" si="8"/>
        <v>391.40999999999997</v>
      </c>
      <c r="J46" s="10">
        <v>360.01</v>
      </c>
      <c r="K46" s="10">
        <v>360</v>
      </c>
      <c r="L46" s="10">
        <v>1571</v>
      </c>
      <c r="M46" s="10">
        <v>546</v>
      </c>
      <c r="N46" s="10" t="s">
        <v>55</v>
      </c>
      <c r="O46" s="10" t="s">
        <v>41</v>
      </c>
      <c r="P46" s="10" t="s">
        <v>37</v>
      </c>
      <c r="Q46" s="10" t="s">
        <v>38</v>
      </c>
      <c r="R46" s="12">
        <v>0</v>
      </c>
      <c r="S46" s="10" t="s">
        <v>39</v>
      </c>
      <c r="T46" s="12">
        <v>31.4</v>
      </c>
      <c r="U46" s="12"/>
      <c r="V46" s="10">
        <v>2</v>
      </c>
      <c r="W46" s="10">
        <v>8</v>
      </c>
      <c r="X46" s="10">
        <v>14</v>
      </c>
    </row>
    <row r="47" spans="1:29">
      <c r="A47" s="10"/>
      <c r="B47" s="10"/>
      <c r="C47" s="10"/>
      <c r="D47" s="10">
        <f>SUM(D40:D46)</f>
        <v>3879.9700000000007</v>
      </c>
      <c r="E47" s="10">
        <f>SUM(E40:E46)</f>
        <v>8381.73</v>
      </c>
      <c r="F47" s="10">
        <f t="shared" ref="F47:X47" si="10">SUM(F40:F46)</f>
        <v>0</v>
      </c>
      <c r="G47" s="10">
        <f t="shared" si="10"/>
        <v>0</v>
      </c>
      <c r="H47" s="10">
        <f t="shared" si="10"/>
        <v>0</v>
      </c>
      <c r="I47" s="10">
        <f t="shared" si="10"/>
        <v>9898.880000000001</v>
      </c>
      <c r="J47" s="10">
        <f t="shared" si="10"/>
        <v>8947.9800000000014</v>
      </c>
      <c r="K47" s="10">
        <f t="shared" si="10"/>
        <v>5721</v>
      </c>
      <c r="L47" s="10">
        <f t="shared" si="10"/>
        <v>37686</v>
      </c>
      <c r="M47" s="10">
        <f t="shared" si="10"/>
        <v>4567.6000000000004</v>
      </c>
      <c r="N47" s="10">
        <f t="shared" si="10"/>
        <v>0</v>
      </c>
      <c r="O47" s="10">
        <f t="shared" si="10"/>
        <v>0</v>
      </c>
      <c r="P47" s="10">
        <f t="shared" si="10"/>
        <v>0</v>
      </c>
      <c r="Q47" s="10">
        <f t="shared" si="10"/>
        <v>0</v>
      </c>
      <c r="R47" s="10">
        <f t="shared" si="10"/>
        <v>637.6</v>
      </c>
      <c r="S47" s="10">
        <f t="shared" si="10"/>
        <v>0</v>
      </c>
      <c r="T47" s="10">
        <f t="shared" si="10"/>
        <v>148.1</v>
      </c>
      <c r="U47" s="10">
        <f t="shared" si="10"/>
        <v>802.8</v>
      </c>
      <c r="V47" s="10">
        <f t="shared" si="10"/>
        <v>23</v>
      </c>
      <c r="W47" s="10">
        <f t="shared" si="10"/>
        <v>198</v>
      </c>
      <c r="X47" s="10">
        <f t="shared" si="10"/>
        <v>326</v>
      </c>
      <c r="Y47" s="17"/>
      <c r="Z47" s="17"/>
    </row>
    <row r="49" spans="1:29">
      <c r="B49" s="54" t="s">
        <v>83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1"/>
      <c r="R49" s="1"/>
      <c r="S49" s="1"/>
      <c r="T49" s="1"/>
      <c r="U49" s="1"/>
    </row>
    <row r="50" spans="1:29" ht="15" customHeight="1">
      <c r="A50" s="2" t="s">
        <v>0</v>
      </c>
      <c r="B50" s="2" t="s">
        <v>1</v>
      </c>
      <c r="C50" s="2" t="s">
        <v>2</v>
      </c>
      <c r="D50" s="40" t="s">
        <v>82</v>
      </c>
      <c r="E50" s="48" t="s">
        <v>3</v>
      </c>
      <c r="F50" s="49"/>
      <c r="G50" s="49"/>
      <c r="H50" s="50"/>
      <c r="I50" s="32"/>
      <c r="J50" s="48" t="s">
        <v>4</v>
      </c>
      <c r="K50" s="50"/>
      <c r="L50" s="2" t="s">
        <v>5</v>
      </c>
      <c r="M50" s="48" t="s">
        <v>6</v>
      </c>
      <c r="N50" s="50"/>
      <c r="O50" s="31" t="s">
        <v>7</v>
      </c>
      <c r="P50" s="41" t="s">
        <v>8</v>
      </c>
      <c r="Q50" s="45" t="s">
        <v>9</v>
      </c>
      <c r="R50" s="26" t="s">
        <v>10</v>
      </c>
      <c r="S50" s="41" t="s">
        <v>11</v>
      </c>
      <c r="T50" s="44" t="s">
        <v>12</v>
      </c>
      <c r="U50" s="45"/>
      <c r="V50" s="2" t="s">
        <v>13</v>
      </c>
      <c r="W50" s="2" t="s">
        <v>13</v>
      </c>
      <c r="X50" s="2" t="s">
        <v>13</v>
      </c>
    </row>
    <row r="51" spans="1:29" ht="25.5" customHeight="1">
      <c r="A51" s="5" t="s">
        <v>14</v>
      </c>
      <c r="B51" s="5" t="s">
        <v>15</v>
      </c>
      <c r="C51" s="5" t="s">
        <v>16</v>
      </c>
      <c r="D51" s="36"/>
      <c r="E51" s="38" t="s">
        <v>4</v>
      </c>
      <c r="F51" s="40" t="s">
        <v>17</v>
      </c>
      <c r="G51" s="41" t="s">
        <v>18</v>
      </c>
      <c r="H51" s="41" t="s">
        <v>19</v>
      </c>
      <c r="I51" s="26" t="s">
        <v>20</v>
      </c>
      <c r="J51" s="40" t="s">
        <v>50</v>
      </c>
      <c r="K51" s="38" t="s">
        <v>22</v>
      </c>
      <c r="L51" s="5" t="s">
        <v>23</v>
      </c>
      <c r="M51" s="38" t="s">
        <v>24</v>
      </c>
      <c r="N51" s="40" t="s">
        <v>25</v>
      </c>
      <c r="O51" s="13" t="s">
        <v>26</v>
      </c>
      <c r="P51" s="43"/>
      <c r="Q51" s="51"/>
      <c r="R51" s="28" t="s">
        <v>27</v>
      </c>
      <c r="S51" s="43"/>
      <c r="T51" s="46"/>
      <c r="U51" s="47"/>
      <c r="V51" s="5" t="s">
        <v>28</v>
      </c>
      <c r="W51" s="5" t="s">
        <v>29</v>
      </c>
      <c r="X51" s="5" t="s">
        <v>30</v>
      </c>
    </row>
    <row r="52" spans="1:29">
      <c r="A52" s="7"/>
      <c r="B52" s="8"/>
      <c r="C52" s="8"/>
      <c r="D52" s="37"/>
      <c r="E52" s="39"/>
      <c r="F52" s="37"/>
      <c r="G52" s="42"/>
      <c r="H52" s="42"/>
      <c r="I52" s="27"/>
      <c r="J52" s="37"/>
      <c r="K52" s="39"/>
      <c r="L52" s="8"/>
      <c r="M52" s="39"/>
      <c r="N52" s="37"/>
      <c r="O52" s="9"/>
      <c r="P52" s="42"/>
      <c r="Q52" s="47"/>
      <c r="R52" s="27" t="s">
        <v>31</v>
      </c>
      <c r="S52" s="42"/>
      <c r="T52" s="33" t="s">
        <v>32</v>
      </c>
      <c r="U52" s="27" t="s">
        <v>33</v>
      </c>
      <c r="V52" s="8"/>
      <c r="W52" s="8"/>
      <c r="X52" s="8"/>
    </row>
    <row r="53" spans="1:29">
      <c r="A53" s="10">
        <v>1</v>
      </c>
      <c r="B53" s="10">
        <f>1+A53</f>
        <v>2</v>
      </c>
      <c r="C53" s="10">
        <f t="shared" ref="C53:X53" si="11">1+B53</f>
        <v>3</v>
      </c>
      <c r="D53" s="10">
        <f t="shared" si="11"/>
        <v>4</v>
      </c>
      <c r="E53" s="10">
        <f t="shared" si="11"/>
        <v>5</v>
      </c>
      <c r="F53" s="10">
        <f t="shared" si="11"/>
        <v>6</v>
      </c>
      <c r="G53" s="10">
        <f t="shared" si="11"/>
        <v>7</v>
      </c>
      <c r="H53" s="10">
        <f t="shared" si="11"/>
        <v>8</v>
      </c>
      <c r="I53" s="10">
        <f>1+H53</f>
        <v>9</v>
      </c>
      <c r="J53" s="10">
        <f>1+I53</f>
        <v>10</v>
      </c>
      <c r="K53" s="10">
        <f t="shared" si="11"/>
        <v>11</v>
      </c>
      <c r="L53" s="10">
        <f t="shared" si="11"/>
        <v>12</v>
      </c>
      <c r="M53" s="10">
        <f t="shared" si="11"/>
        <v>13</v>
      </c>
      <c r="N53" s="10">
        <f t="shared" si="11"/>
        <v>14</v>
      </c>
      <c r="O53" s="10">
        <f t="shared" si="11"/>
        <v>15</v>
      </c>
      <c r="P53" s="10">
        <f t="shared" si="11"/>
        <v>16</v>
      </c>
      <c r="Q53" s="10">
        <f>1+P53</f>
        <v>17</v>
      </c>
      <c r="R53" s="10">
        <f t="shared" si="11"/>
        <v>18</v>
      </c>
      <c r="S53" s="10">
        <f>1+R53</f>
        <v>19</v>
      </c>
      <c r="T53" s="10">
        <f t="shared" si="11"/>
        <v>20</v>
      </c>
      <c r="U53" s="10">
        <f t="shared" si="11"/>
        <v>21</v>
      </c>
      <c r="V53" s="10">
        <f t="shared" si="11"/>
        <v>22</v>
      </c>
      <c r="W53" s="10">
        <f t="shared" si="11"/>
        <v>23</v>
      </c>
      <c r="X53" s="10">
        <f t="shared" si="11"/>
        <v>24</v>
      </c>
    </row>
    <row r="54" spans="1:29">
      <c r="A54" s="10">
        <f>A53+1</f>
        <v>2</v>
      </c>
      <c r="B54" s="11" t="s">
        <v>76</v>
      </c>
      <c r="C54" s="10">
        <v>1987</v>
      </c>
      <c r="D54" s="10">
        <v>1732</v>
      </c>
      <c r="E54" s="10">
        <v>1650</v>
      </c>
      <c r="F54" s="10">
        <v>1</v>
      </c>
      <c r="G54" s="10"/>
      <c r="H54" s="10"/>
      <c r="I54" s="10">
        <v>6152.1</v>
      </c>
      <c r="J54" s="10">
        <v>5627</v>
      </c>
      <c r="K54" s="10">
        <v>3362.4</v>
      </c>
      <c r="L54" s="10">
        <v>24418</v>
      </c>
      <c r="M54" s="10">
        <v>1905.2</v>
      </c>
      <c r="N54" s="10" t="s">
        <v>35</v>
      </c>
      <c r="O54" s="29" t="s">
        <v>41</v>
      </c>
      <c r="P54" s="10" t="s">
        <v>37</v>
      </c>
      <c r="Q54" s="30" t="s">
        <v>38</v>
      </c>
      <c r="R54" s="12">
        <v>415</v>
      </c>
      <c r="S54" s="10" t="s">
        <v>48</v>
      </c>
      <c r="T54" s="10"/>
      <c r="U54" s="12">
        <v>525.1</v>
      </c>
      <c r="V54" s="10">
        <v>5</v>
      </c>
      <c r="W54" s="10">
        <v>120</v>
      </c>
      <c r="X54" s="10">
        <v>222</v>
      </c>
      <c r="AC54" s="24"/>
    </row>
    <row r="55" spans="1:29">
      <c r="A55" s="2">
        <f t="shared" ref="A55:A71" si="12">A54+1</f>
        <v>3</v>
      </c>
      <c r="B55" s="15" t="s">
        <v>77</v>
      </c>
      <c r="C55" s="2">
        <v>2009</v>
      </c>
      <c r="D55" s="2">
        <v>666.9</v>
      </c>
      <c r="E55" s="2"/>
      <c r="F55" s="2"/>
      <c r="G55" s="2"/>
      <c r="H55" s="2"/>
      <c r="I55" s="16">
        <v>2575.3000000000002</v>
      </c>
      <c r="J55" s="2">
        <v>1803.6</v>
      </c>
      <c r="K55" s="2">
        <v>900.4</v>
      </c>
      <c r="L55" s="2">
        <v>8980</v>
      </c>
      <c r="M55" s="2"/>
      <c r="N55" s="2" t="s">
        <v>78</v>
      </c>
      <c r="O55" s="2" t="s">
        <v>41</v>
      </c>
      <c r="P55" s="2" t="s">
        <v>37</v>
      </c>
      <c r="Q55" s="2" t="s">
        <v>38</v>
      </c>
      <c r="R55" s="16">
        <v>63.2</v>
      </c>
      <c r="S55" s="2" t="s">
        <v>48</v>
      </c>
      <c r="T55" s="2"/>
      <c r="U55" s="16">
        <v>227.7</v>
      </c>
      <c r="V55" s="2">
        <v>5</v>
      </c>
      <c r="W55" s="2">
        <v>44</v>
      </c>
      <c r="X55" s="2">
        <v>71</v>
      </c>
    </row>
    <row r="56" spans="1:29">
      <c r="A56" s="32"/>
      <c r="B56" s="20"/>
      <c r="C56" s="32"/>
      <c r="D56" s="32"/>
      <c r="E56" s="32"/>
      <c r="F56" s="32"/>
      <c r="G56" s="32"/>
      <c r="H56" s="32"/>
      <c r="I56" s="32">
        <f>SUM(I54:I55)</f>
        <v>8727.4000000000015</v>
      </c>
      <c r="J56" s="32">
        <f>SUM(J54:J55)</f>
        <v>7430.6</v>
      </c>
      <c r="K56" s="32">
        <f t="shared" ref="K56:X56" si="13">SUM(K54:K55)</f>
        <v>4262.8</v>
      </c>
      <c r="L56" s="32">
        <f t="shared" si="13"/>
        <v>33398</v>
      </c>
      <c r="M56" s="32">
        <f t="shared" si="13"/>
        <v>1905.2</v>
      </c>
      <c r="N56" s="32">
        <f t="shared" si="13"/>
        <v>0</v>
      </c>
      <c r="O56" s="32">
        <f t="shared" si="13"/>
        <v>0</v>
      </c>
      <c r="P56" s="32">
        <f t="shared" si="13"/>
        <v>0</v>
      </c>
      <c r="Q56" s="32">
        <f t="shared" si="13"/>
        <v>0</v>
      </c>
      <c r="R56" s="32">
        <f t="shared" si="13"/>
        <v>478.2</v>
      </c>
      <c r="S56" s="32">
        <f t="shared" si="13"/>
        <v>0</v>
      </c>
      <c r="T56" s="32">
        <f t="shared" si="13"/>
        <v>0</v>
      </c>
      <c r="U56" s="32">
        <f t="shared" si="13"/>
        <v>752.8</v>
      </c>
      <c r="V56" s="32">
        <f t="shared" si="13"/>
        <v>10</v>
      </c>
      <c r="W56" s="32">
        <f t="shared" si="13"/>
        <v>164</v>
      </c>
      <c r="X56" s="32">
        <f t="shared" si="13"/>
        <v>293</v>
      </c>
      <c r="Y56" s="17"/>
      <c r="Z56" s="17"/>
    </row>
    <row r="57" spans="1:29">
      <c r="A57" s="32"/>
      <c r="B57" s="20"/>
      <c r="C57" s="32"/>
      <c r="D57" s="32"/>
      <c r="E57" s="32"/>
      <c r="F57" s="32"/>
      <c r="G57" s="32"/>
      <c r="H57" s="32"/>
      <c r="I57" s="21"/>
      <c r="J57" s="32"/>
      <c r="K57" s="32"/>
      <c r="L57" s="32"/>
      <c r="M57" s="32"/>
      <c r="N57" s="32"/>
      <c r="O57" s="32"/>
      <c r="P57" s="32"/>
      <c r="Q57" s="32"/>
      <c r="R57" s="21"/>
      <c r="S57" s="32"/>
      <c r="T57" s="32"/>
      <c r="U57" s="21"/>
      <c r="V57" s="32"/>
      <c r="W57" s="32"/>
      <c r="X57" s="32"/>
    </row>
    <row r="58" spans="1:29">
      <c r="B58" s="54" t="s">
        <v>75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1"/>
      <c r="R58" s="1"/>
      <c r="S58" s="1"/>
      <c r="T58" s="1"/>
      <c r="U58" s="1"/>
    </row>
    <row r="59" spans="1:29" ht="15" customHeight="1">
      <c r="A59" s="2" t="s">
        <v>0</v>
      </c>
      <c r="B59" s="2" t="s">
        <v>1</v>
      </c>
      <c r="C59" s="2" t="s">
        <v>2</v>
      </c>
      <c r="D59" s="40" t="s">
        <v>82</v>
      </c>
      <c r="E59" s="48" t="s">
        <v>3</v>
      </c>
      <c r="F59" s="49"/>
      <c r="G59" s="49"/>
      <c r="H59" s="50"/>
      <c r="I59" s="32"/>
      <c r="J59" s="48" t="s">
        <v>4</v>
      </c>
      <c r="K59" s="50"/>
      <c r="L59" s="2" t="s">
        <v>5</v>
      </c>
      <c r="M59" s="48" t="s">
        <v>6</v>
      </c>
      <c r="N59" s="50"/>
      <c r="O59" s="31" t="s">
        <v>7</v>
      </c>
      <c r="P59" s="41" t="s">
        <v>8</v>
      </c>
      <c r="Q59" s="45" t="s">
        <v>9</v>
      </c>
      <c r="R59" s="26" t="s">
        <v>10</v>
      </c>
      <c r="S59" s="41" t="s">
        <v>11</v>
      </c>
      <c r="T59" s="44" t="s">
        <v>12</v>
      </c>
      <c r="U59" s="45"/>
      <c r="V59" s="2" t="s">
        <v>13</v>
      </c>
      <c r="W59" s="2" t="s">
        <v>13</v>
      </c>
      <c r="X59" s="2" t="s">
        <v>13</v>
      </c>
    </row>
    <row r="60" spans="1:29" ht="25.5" customHeight="1">
      <c r="A60" s="5" t="s">
        <v>14</v>
      </c>
      <c r="B60" s="5" t="s">
        <v>15</v>
      </c>
      <c r="C60" s="5" t="s">
        <v>16</v>
      </c>
      <c r="D60" s="36"/>
      <c r="E60" s="38" t="s">
        <v>4</v>
      </c>
      <c r="F60" s="40" t="s">
        <v>17</v>
      </c>
      <c r="G60" s="41" t="s">
        <v>18</v>
      </c>
      <c r="H60" s="41" t="s">
        <v>19</v>
      </c>
      <c r="I60" s="26" t="s">
        <v>20</v>
      </c>
      <c r="J60" s="40" t="s">
        <v>50</v>
      </c>
      <c r="K60" s="38" t="s">
        <v>22</v>
      </c>
      <c r="L60" s="5" t="s">
        <v>23</v>
      </c>
      <c r="M60" s="38" t="s">
        <v>24</v>
      </c>
      <c r="N60" s="40" t="s">
        <v>25</v>
      </c>
      <c r="O60" s="13" t="s">
        <v>26</v>
      </c>
      <c r="P60" s="43"/>
      <c r="Q60" s="51"/>
      <c r="R60" s="28" t="s">
        <v>27</v>
      </c>
      <c r="S60" s="43"/>
      <c r="T60" s="46"/>
      <c r="U60" s="47"/>
      <c r="V60" s="5" t="s">
        <v>28</v>
      </c>
      <c r="W60" s="5" t="s">
        <v>29</v>
      </c>
      <c r="X60" s="5" t="s">
        <v>30</v>
      </c>
    </row>
    <row r="61" spans="1:29" ht="25.5" customHeight="1">
      <c r="A61" s="7"/>
      <c r="B61" s="8"/>
      <c r="C61" s="8"/>
      <c r="D61" s="37"/>
      <c r="E61" s="39"/>
      <c r="F61" s="37"/>
      <c r="G61" s="42"/>
      <c r="H61" s="42"/>
      <c r="I61" s="27"/>
      <c r="J61" s="37"/>
      <c r="K61" s="39"/>
      <c r="L61" s="8"/>
      <c r="M61" s="39"/>
      <c r="N61" s="37"/>
      <c r="O61" s="9"/>
      <c r="P61" s="42"/>
      <c r="Q61" s="47"/>
      <c r="R61" s="27" t="s">
        <v>31</v>
      </c>
      <c r="S61" s="42"/>
      <c r="T61" s="33" t="s">
        <v>32</v>
      </c>
      <c r="U61" s="27" t="s">
        <v>33</v>
      </c>
      <c r="V61" s="8"/>
      <c r="W61" s="8"/>
      <c r="X61" s="8"/>
    </row>
    <row r="62" spans="1:29">
      <c r="A62" s="10">
        <v>1</v>
      </c>
      <c r="B62" s="10">
        <f>A62+1</f>
        <v>2</v>
      </c>
      <c r="C62" s="10">
        <f t="shared" ref="C62:X62" si="14">B62+1</f>
        <v>3</v>
      </c>
      <c r="D62" s="10">
        <f t="shared" si="14"/>
        <v>4</v>
      </c>
      <c r="E62" s="10">
        <f t="shared" si="14"/>
        <v>5</v>
      </c>
      <c r="F62" s="10">
        <f t="shared" si="14"/>
        <v>6</v>
      </c>
      <c r="G62" s="10">
        <f t="shared" si="14"/>
        <v>7</v>
      </c>
      <c r="H62" s="10">
        <f t="shared" si="14"/>
        <v>8</v>
      </c>
      <c r="I62" s="10">
        <f>H62+1</f>
        <v>9</v>
      </c>
      <c r="J62" s="10">
        <f>I62+1</f>
        <v>10</v>
      </c>
      <c r="K62" s="10">
        <f t="shared" si="14"/>
        <v>11</v>
      </c>
      <c r="L62" s="10">
        <f t="shared" si="14"/>
        <v>12</v>
      </c>
      <c r="M62" s="10">
        <f t="shared" si="14"/>
        <v>13</v>
      </c>
      <c r="N62" s="10">
        <f t="shared" si="14"/>
        <v>14</v>
      </c>
      <c r="O62" s="10">
        <f t="shared" si="14"/>
        <v>15</v>
      </c>
      <c r="P62" s="10">
        <f t="shared" si="14"/>
        <v>16</v>
      </c>
      <c r="Q62" s="10">
        <f>P62+1</f>
        <v>17</v>
      </c>
      <c r="R62" s="10">
        <f t="shared" si="14"/>
        <v>18</v>
      </c>
      <c r="S62" s="10">
        <f>R62+1</f>
        <v>19</v>
      </c>
      <c r="T62" s="10">
        <f t="shared" si="14"/>
        <v>20</v>
      </c>
      <c r="U62" s="10">
        <f t="shared" si="14"/>
        <v>21</v>
      </c>
      <c r="V62" s="10">
        <f t="shared" si="14"/>
        <v>22</v>
      </c>
      <c r="W62" s="10">
        <f t="shared" si="14"/>
        <v>23</v>
      </c>
      <c r="X62" s="10">
        <f t="shared" si="14"/>
        <v>24</v>
      </c>
    </row>
    <row r="63" spans="1:29">
      <c r="A63" s="10">
        <v>1</v>
      </c>
      <c r="B63" s="11" t="s">
        <v>79</v>
      </c>
      <c r="C63" s="10">
        <v>2010</v>
      </c>
      <c r="D63" s="10">
        <v>741.5</v>
      </c>
      <c r="E63" s="10"/>
      <c r="F63" s="10"/>
      <c r="G63" s="10"/>
      <c r="H63" s="10"/>
      <c r="I63" s="12">
        <f>J63+R63+U63+553</f>
        <v>2737</v>
      </c>
      <c r="J63" s="10">
        <v>1922</v>
      </c>
      <c r="K63" s="10">
        <v>984</v>
      </c>
      <c r="L63" s="10">
        <v>10260</v>
      </c>
      <c r="M63" s="10"/>
      <c r="N63" s="10" t="s">
        <v>64</v>
      </c>
      <c r="O63" s="10" t="s">
        <v>41</v>
      </c>
      <c r="P63" s="10" t="s">
        <v>37</v>
      </c>
      <c r="Q63" s="10" t="s">
        <v>38</v>
      </c>
      <c r="R63" s="12">
        <v>60</v>
      </c>
      <c r="S63" s="10" t="s">
        <v>39</v>
      </c>
      <c r="T63" s="12"/>
      <c r="U63" s="12">
        <v>202</v>
      </c>
      <c r="V63" s="10">
        <v>5</v>
      </c>
      <c r="W63" s="10">
        <v>40</v>
      </c>
      <c r="X63" s="10">
        <v>53</v>
      </c>
      <c r="AC63" s="24"/>
    </row>
    <row r="64" spans="1:29" ht="25.5" customHeight="1">
      <c r="A64" s="10">
        <f t="shared" si="12"/>
        <v>2</v>
      </c>
      <c r="B64" s="14" t="s">
        <v>80</v>
      </c>
      <c r="C64" s="10">
        <v>2009</v>
      </c>
      <c r="D64" s="10">
        <v>599.1</v>
      </c>
      <c r="E64" s="10"/>
      <c r="F64" s="10"/>
      <c r="G64" s="10"/>
      <c r="H64" s="10"/>
      <c r="I64" s="12">
        <v>2129.4</v>
      </c>
      <c r="J64" s="10">
        <v>1462</v>
      </c>
      <c r="K64" s="10">
        <v>796.8</v>
      </c>
      <c r="L64" s="10">
        <v>8208</v>
      </c>
      <c r="M64" s="10"/>
      <c r="N64" s="10" t="s">
        <v>64</v>
      </c>
      <c r="O64" s="10" t="s">
        <v>41</v>
      </c>
      <c r="P64" s="10" t="s">
        <v>37</v>
      </c>
      <c r="Q64" s="10" t="s">
        <v>38</v>
      </c>
      <c r="R64" s="12">
        <v>61.2</v>
      </c>
      <c r="S64" s="10" t="s">
        <v>48</v>
      </c>
      <c r="T64" s="12"/>
      <c r="U64" s="12">
        <v>216</v>
      </c>
      <c r="V64" s="10">
        <v>5</v>
      </c>
      <c r="W64" s="10">
        <v>36</v>
      </c>
      <c r="X64" s="10">
        <v>34</v>
      </c>
      <c r="AC64" s="24"/>
    </row>
    <row r="65" spans="1:29">
      <c r="A65" s="10">
        <f t="shared" si="12"/>
        <v>3</v>
      </c>
      <c r="B65" s="11" t="s">
        <v>81</v>
      </c>
      <c r="C65" s="10">
        <v>2010</v>
      </c>
      <c r="D65" s="10"/>
      <c r="E65" s="10"/>
      <c r="F65" s="10"/>
      <c r="G65" s="10"/>
      <c r="H65" s="10"/>
      <c r="I65" s="12">
        <v>2716.5</v>
      </c>
      <c r="J65" s="10">
        <v>2493</v>
      </c>
      <c r="K65" s="10">
        <v>1402.7</v>
      </c>
      <c r="L65" s="10"/>
      <c r="M65" s="10"/>
      <c r="N65" s="10" t="s">
        <v>55</v>
      </c>
      <c r="O65" s="10" t="s">
        <v>41</v>
      </c>
      <c r="P65" s="10" t="s">
        <v>37</v>
      </c>
      <c r="Q65" s="10" t="s">
        <v>38</v>
      </c>
      <c r="R65" s="12">
        <v>180</v>
      </c>
      <c r="S65" s="10" t="s">
        <v>48</v>
      </c>
      <c r="T65" s="12"/>
      <c r="U65" s="12">
        <v>223.5</v>
      </c>
      <c r="V65" s="10">
        <v>5</v>
      </c>
      <c r="W65" s="10">
        <v>45</v>
      </c>
      <c r="X65" s="10">
        <v>26</v>
      </c>
      <c r="AC65" s="24"/>
    </row>
    <row r="66" spans="1:29">
      <c r="A66" s="10">
        <f t="shared" si="12"/>
        <v>4</v>
      </c>
      <c r="B66" s="11" t="s">
        <v>84</v>
      </c>
      <c r="C66" s="10">
        <v>1989</v>
      </c>
      <c r="D66" s="10">
        <v>1946</v>
      </c>
      <c r="E66" s="10"/>
      <c r="F66" s="10"/>
      <c r="G66" s="10"/>
      <c r="H66" s="10"/>
      <c r="I66" s="12">
        <f t="shared" ref="I66:I71" si="15">J66+T66+U66</f>
        <v>2365.92</v>
      </c>
      <c r="J66" s="10">
        <v>2128.92</v>
      </c>
      <c r="K66" s="10">
        <v>1264</v>
      </c>
      <c r="L66" s="10">
        <v>9258</v>
      </c>
      <c r="M66" s="10">
        <v>727.4</v>
      </c>
      <c r="N66" s="10" t="s">
        <v>35</v>
      </c>
      <c r="O66" s="10" t="s">
        <v>41</v>
      </c>
      <c r="P66" s="10" t="s">
        <v>37</v>
      </c>
      <c r="Q66" s="10" t="s">
        <v>38</v>
      </c>
      <c r="R66" s="12">
        <v>217.8</v>
      </c>
      <c r="S66" s="10" t="s">
        <v>48</v>
      </c>
      <c r="T66" s="10"/>
      <c r="U66" s="12">
        <v>237</v>
      </c>
      <c r="V66" s="10">
        <v>5</v>
      </c>
      <c r="W66" s="10">
        <v>45</v>
      </c>
      <c r="X66" s="10">
        <v>102</v>
      </c>
      <c r="AC66" s="24"/>
    </row>
    <row r="67" spans="1:29">
      <c r="A67" s="10">
        <f t="shared" si="12"/>
        <v>5</v>
      </c>
      <c r="B67" s="11" t="s">
        <v>85</v>
      </c>
      <c r="C67" s="10">
        <v>1959</v>
      </c>
      <c r="D67" s="10">
        <v>1122.4000000000001</v>
      </c>
      <c r="E67" s="10"/>
      <c r="F67" s="10"/>
      <c r="G67" s="10"/>
      <c r="H67" s="12"/>
      <c r="I67" s="12">
        <f t="shared" si="15"/>
        <v>485.32</v>
      </c>
      <c r="J67" s="10">
        <v>437.02</v>
      </c>
      <c r="K67" s="10">
        <v>287</v>
      </c>
      <c r="L67" s="10">
        <v>2001</v>
      </c>
      <c r="M67" s="10">
        <v>426.6</v>
      </c>
      <c r="N67" s="10" t="s">
        <v>55</v>
      </c>
      <c r="O67" s="10" t="s">
        <v>41</v>
      </c>
      <c r="P67" s="10" t="s">
        <v>37</v>
      </c>
      <c r="Q67" s="10" t="s">
        <v>38</v>
      </c>
      <c r="R67" s="12">
        <v>0</v>
      </c>
      <c r="S67" s="10" t="s">
        <v>39</v>
      </c>
      <c r="T67" s="12">
        <v>48.3</v>
      </c>
      <c r="U67" s="12"/>
      <c r="V67" s="10">
        <v>2</v>
      </c>
      <c r="W67" s="10">
        <v>8</v>
      </c>
      <c r="X67" s="10">
        <v>16</v>
      </c>
    </row>
    <row r="68" spans="1:29">
      <c r="A68" s="10">
        <f t="shared" si="12"/>
        <v>6</v>
      </c>
      <c r="B68" s="11" t="s">
        <v>87</v>
      </c>
      <c r="C68" s="10">
        <v>1983</v>
      </c>
      <c r="D68" s="10">
        <v>400</v>
      </c>
      <c r="E68" s="10"/>
      <c r="F68" s="10"/>
      <c r="G68" s="10"/>
      <c r="H68" s="10"/>
      <c r="I68" s="12">
        <f t="shared" si="15"/>
        <v>432.2</v>
      </c>
      <c r="J68" s="10">
        <v>388.2</v>
      </c>
      <c r="K68" s="10">
        <v>222</v>
      </c>
      <c r="L68" s="10">
        <v>1425.3</v>
      </c>
      <c r="M68" s="10">
        <v>523.79999999999995</v>
      </c>
      <c r="N68" s="10" t="s">
        <v>55</v>
      </c>
      <c r="O68" s="10" t="s">
        <v>41</v>
      </c>
      <c r="P68" s="10" t="s">
        <v>44</v>
      </c>
      <c r="Q68" s="10" t="s">
        <v>38</v>
      </c>
      <c r="R68" s="12">
        <v>16</v>
      </c>
      <c r="S68" s="10" t="s">
        <v>39</v>
      </c>
      <c r="T68" s="12">
        <v>44</v>
      </c>
      <c r="U68" s="12"/>
      <c r="V68" s="10">
        <v>2</v>
      </c>
      <c r="W68" s="10">
        <v>8</v>
      </c>
      <c r="X68" s="10">
        <v>21</v>
      </c>
    </row>
    <row r="69" spans="1:29">
      <c r="A69" s="10">
        <f t="shared" si="12"/>
        <v>7</v>
      </c>
      <c r="B69" s="11" t="s">
        <v>86</v>
      </c>
      <c r="C69" s="10">
        <v>2008</v>
      </c>
      <c r="D69" s="10"/>
      <c r="E69" s="10"/>
      <c r="F69" s="10"/>
      <c r="G69" s="10"/>
      <c r="H69" s="10"/>
      <c r="I69" s="12">
        <f t="shared" si="15"/>
        <v>1215.6999999999998</v>
      </c>
      <c r="J69" s="10">
        <v>1195.0999999999999</v>
      </c>
      <c r="K69" s="10">
        <v>672.1</v>
      </c>
      <c r="L69" s="10">
        <v>4266</v>
      </c>
      <c r="M69" s="10">
        <v>590.79999999999995</v>
      </c>
      <c r="N69" s="10" t="s">
        <v>94</v>
      </c>
      <c r="O69" s="10" t="s">
        <v>41</v>
      </c>
      <c r="P69" s="10" t="s">
        <v>65</v>
      </c>
      <c r="Q69" s="10" t="s">
        <v>38</v>
      </c>
      <c r="R69" s="12">
        <v>0</v>
      </c>
      <c r="S69" s="10" t="s">
        <v>39</v>
      </c>
      <c r="T69" s="12">
        <v>20.6</v>
      </c>
      <c r="U69" s="12"/>
      <c r="V69" s="10">
        <v>3</v>
      </c>
      <c r="W69" s="10">
        <v>33</v>
      </c>
      <c r="X69" s="10">
        <v>49</v>
      </c>
    </row>
    <row r="70" spans="1:29">
      <c r="A70" s="10">
        <f t="shared" si="12"/>
        <v>8</v>
      </c>
      <c r="B70" s="11" t="s">
        <v>95</v>
      </c>
      <c r="C70" s="10">
        <v>1988</v>
      </c>
      <c r="D70" s="10"/>
      <c r="E70" s="10">
        <v>1653.5</v>
      </c>
      <c r="F70" s="10"/>
      <c r="G70" s="10"/>
      <c r="H70" s="10"/>
      <c r="I70" s="12">
        <f t="shared" si="15"/>
        <v>1695.8</v>
      </c>
      <c r="J70" s="10">
        <v>1580</v>
      </c>
      <c r="K70" s="10">
        <v>923</v>
      </c>
      <c r="L70" s="10">
        <v>6128</v>
      </c>
      <c r="M70" s="10">
        <v>80.2</v>
      </c>
      <c r="N70" s="10" t="s">
        <v>55</v>
      </c>
      <c r="O70" s="10" t="s">
        <v>41</v>
      </c>
      <c r="P70" s="10" t="s">
        <v>37</v>
      </c>
      <c r="Q70" s="10" t="s">
        <v>38</v>
      </c>
      <c r="R70" s="12">
        <v>136</v>
      </c>
      <c r="S70" s="10" t="s">
        <v>39</v>
      </c>
      <c r="T70" s="10"/>
      <c r="U70" s="12">
        <v>115.8</v>
      </c>
      <c r="V70" s="10">
        <v>3</v>
      </c>
      <c r="W70" s="10">
        <v>27</v>
      </c>
      <c r="X70" s="10">
        <v>78</v>
      </c>
    </row>
    <row r="71" spans="1:29">
      <c r="A71" s="10">
        <f t="shared" si="12"/>
        <v>9</v>
      </c>
      <c r="B71" s="11" t="s">
        <v>96</v>
      </c>
      <c r="C71" s="10">
        <v>1960</v>
      </c>
      <c r="D71" s="10"/>
      <c r="E71" s="10">
        <v>1184.3</v>
      </c>
      <c r="F71" s="10"/>
      <c r="G71" s="10"/>
      <c r="H71" s="10"/>
      <c r="I71" s="12">
        <f t="shared" si="15"/>
        <v>382.39</v>
      </c>
      <c r="J71" s="10">
        <v>353.89</v>
      </c>
      <c r="K71" s="10">
        <v>232</v>
      </c>
      <c r="L71" s="10">
        <v>1473</v>
      </c>
      <c r="M71" s="10">
        <v>325.8</v>
      </c>
      <c r="N71" s="10" t="s">
        <v>55</v>
      </c>
      <c r="O71" s="10" t="s">
        <v>41</v>
      </c>
      <c r="P71" s="10" t="s">
        <v>57</v>
      </c>
      <c r="Q71" s="10" t="s">
        <v>58</v>
      </c>
      <c r="R71" s="12">
        <v>0</v>
      </c>
      <c r="S71" s="10" t="s">
        <v>39</v>
      </c>
      <c r="T71" s="12">
        <v>28.5</v>
      </c>
      <c r="U71" s="12"/>
      <c r="V71" s="10">
        <v>2</v>
      </c>
      <c r="W71" s="10">
        <v>8</v>
      </c>
      <c r="X71" s="10">
        <v>12</v>
      </c>
    </row>
    <row r="72" spans="1:29">
      <c r="A72" s="10">
        <v>10</v>
      </c>
      <c r="B72" s="11" t="s">
        <v>98</v>
      </c>
      <c r="C72" s="10">
        <v>2011</v>
      </c>
      <c r="D72" s="10"/>
      <c r="E72" s="10"/>
      <c r="F72" s="10"/>
      <c r="G72" s="10"/>
      <c r="H72" s="10"/>
      <c r="I72" s="12">
        <f>J72+U72</f>
        <v>2443.1999999999998</v>
      </c>
      <c r="J72" s="10">
        <v>2443.1999999999998</v>
      </c>
      <c r="K72" s="10"/>
      <c r="L72" s="10"/>
      <c r="M72" s="10"/>
      <c r="N72" s="10"/>
      <c r="O72" s="10"/>
      <c r="P72" s="10"/>
      <c r="Q72" s="10"/>
      <c r="R72" s="12"/>
      <c r="S72" s="10"/>
      <c r="T72" s="12"/>
      <c r="U72" s="12"/>
      <c r="V72" s="10"/>
      <c r="W72" s="10"/>
      <c r="X72" s="10">
        <v>31</v>
      </c>
    </row>
    <row r="73" spans="1:29">
      <c r="A73" s="10"/>
      <c r="B73" s="10"/>
      <c r="C73" s="10"/>
      <c r="D73" s="10">
        <f>SUM(D54:D72)</f>
        <v>7211.9</v>
      </c>
      <c r="E73" s="10">
        <f>SUM(E54:E72)</f>
        <v>4492.8</v>
      </c>
      <c r="F73" s="10">
        <f t="shared" ref="F73:H73" si="16">SUM(F54:F72)</f>
        <v>7</v>
      </c>
      <c r="G73" s="10">
        <f t="shared" si="16"/>
        <v>7</v>
      </c>
      <c r="H73" s="10">
        <f t="shared" si="16"/>
        <v>8</v>
      </c>
      <c r="I73" s="10">
        <f>SUM(I63:I72)</f>
        <v>16603.43</v>
      </c>
      <c r="J73" s="10">
        <f>SUM(J63:J72)</f>
        <v>14403.330000000002</v>
      </c>
      <c r="K73" s="10">
        <f t="shared" ref="K73:X73" si="17">SUM(K63:K72)</f>
        <v>6783.6</v>
      </c>
      <c r="L73" s="10">
        <f t="shared" si="17"/>
        <v>43019.3</v>
      </c>
      <c r="M73" s="10">
        <f t="shared" si="17"/>
        <v>2674.6</v>
      </c>
      <c r="N73" s="10">
        <f t="shared" si="17"/>
        <v>0</v>
      </c>
      <c r="O73" s="10">
        <f t="shared" si="17"/>
        <v>0</v>
      </c>
      <c r="P73" s="10">
        <f t="shared" si="17"/>
        <v>0</v>
      </c>
      <c r="Q73" s="10">
        <f t="shared" si="17"/>
        <v>0</v>
      </c>
      <c r="R73" s="10">
        <f t="shared" si="17"/>
        <v>671</v>
      </c>
      <c r="S73" s="10">
        <f t="shared" si="17"/>
        <v>0</v>
      </c>
      <c r="T73" s="10">
        <f t="shared" si="17"/>
        <v>141.4</v>
      </c>
      <c r="U73" s="10">
        <f t="shared" si="17"/>
        <v>994.3</v>
      </c>
      <c r="V73" s="10">
        <f t="shared" si="17"/>
        <v>32</v>
      </c>
      <c r="W73" s="10">
        <f t="shared" si="17"/>
        <v>250</v>
      </c>
      <c r="X73" s="10">
        <f t="shared" si="17"/>
        <v>422</v>
      </c>
      <c r="Y73" s="17"/>
      <c r="Z73" s="17"/>
    </row>
    <row r="74" spans="1:29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9"/>
      <c r="S74" s="17"/>
      <c r="T74" s="19"/>
      <c r="U74" s="19"/>
      <c r="V74" s="19"/>
      <c r="W74" s="19"/>
      <c r="X74" s="19"/>
    </row>
    <row r="75" spans="1:29">
      <c r="B75" s="54" t="s">
        <v>104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1"/>
      <c r="R75" s="1"/>
      <c r="S75" s="1"/>
      <c r="T75" s="1"/>
      <c r="U75" s="1"/>
    </row>
    <row r="76" spans="1:29" ht="15" customHeight="1">
      <c r="A76" s="2" t="s">
        <v>0</v>
      </c>
      <c r="B76" s="2" t="s">
        <v>1</v>
      </c>
      <c r="C76" s="2" t="s">
        <v>2</v>
      </c>
      <c r="D76" s="40" t="s">
        <v>82</v>
      </c>
      <c r="E76" s="48" t="s">
        <v>3</v>
      </c>
      <c r="F76" s="49"/>
      <c r="G76" s="49"/>
      <c r="H76" s="50"/>
      <c r="I76" s="32"/>
      <c r="J76" s="48" t="s">
        <v>4</v>
      </c>
      <c r="K76" s="50"/>
      <c r="L76" s="2" t="s">
        <v>5</v>
      </c>
      <c r="M76" s="48" t="s">
        <v>6</v>
      </c>
      <c r="N76" s="50"/>
      <c r="O76" s="31" t="s">
        <v>7</v>
      </c>
      <c r="P76" s="41" t="s">
        <v>8</v>
      </c>
      <c r="Q76" s="45" t="s">
        <v>9</v>
      </c>
      <c r="R76" s="26" t="s">
        <v>10</v>
      </c>
      <c r="S76" s="41" t="s">
        <v>11</v>
      </c>
      <c r="T76" s="44" t="s">
        <v>12</v>
      </c>
      <c r="U76" s="45"/>
      <c r="V76" s="2" t="s">
        <v>13</v>
      </c>
      <c r="W76" s="2" t="s">
        <v>13</v>
      </c>
      <c r="X76" s="2" t="s">
        <v>13</v>
      </c>
    </row>
    <row r="77" spans="1:29" ht="25.5" customHeight="1">
      <c r="A77" s="5" t="s">
        <v>14</v>
      </c>
      <c r="B77" s="5" t="s">
        <v>15</v>
      </c>
      <c r="C77" s="5" t="s">
        <v>16</v>
      </c>
      <c r="D77" s="36"/>
      <c r="E77" s="38" t="s">
        <v>4</v>
      </c>
      <c r="F77" s="40" t="s">
        <v>17</v>
      </c>
      <c r="G77" s="41" t="s">
        <v>18</v>
      </c>
      <c r="H77" s="41" t="s">
        <v>19</v>
      </c>
      <c r="I77" s="26" t="s">
        <v>20</v>
      </c>
      <c r="J77" s="40" t="s">
        <v>50</v>
      </c>
      <c r="K77" s="38" t="s">
        <v>22</v>
      </c>
      <c r="L77" s="5" t="s">
        <v>23</v>
      </c>
      <c r="M77" s="38" t="s">
        <v>24</v>
      </c>
      <c r="N77" s="40" t="s">
        <v>25</v>
      </c>
      <c r="O77" s="13" t="s">
        <v>26</v>
      </c>
      <c r="P77" s="43"/>
      <c r="Q77" s="51"/>
      <c r="R77" s="28" t="s">
        <v>27</v>
      </c>
      <c r="S77" s="43"/>
      <c r="T77" s="46"/>
      <c r="U77" s="47"/>
      <c r="V77" s="5" t="s">
        <v>28</v>
      </c>
      <c r="W77" s="5" t="s">
        <v>29</v>
      </c>
      <c r="X77" s="5" t="s">
        <v>30</v>
      </c>
    </row>
    <row r="78" spans="1:29">
      <c r="A78" s="7"/>
      <c r="B78" s="8"/>
      <c r="C78" s="8"/>
      <c r="D78" s="37"/>
      <c r="E78" s="39"/>
      <c r="F78" s="37"/>
      <c r="G78" s="42"/>
      <c r="H78" s="42"/>
      <c r="I78" s="27"/>
      <c r="J78" s="37"/>
      <c r="K78" s="39"/>
      <c r="L78" s="8"/>
      <c r="M78" s="39"/>
      <c r="N78" s="37"/>
      <c r="O78" s="9"/>
      <c r="P78" s="42"/>
      <c r="Q78" s="47"/>
      <c r="R78" s="27" t="s">
        <v>31</v>
      </c>
      <c r="S78" s="42"/>
      <c r="T78" s="33" t="s">
        <v>32</v>
      </c>
      <c r="U78" s="27" t="s">
        <v>33</v>
      </c>
      <c r="V78" s="8"/>
      <c r="W78" s="8"/>
      <c r="X78" s="8"/>
    </row>
    <row r="79" spans="1:29">
      <c r="A79" s="10">
        <v>1</v>
      </c>
      <c r="B79" s="10">
        <f>A79+1</f>
        <v>2</v>
      </c>
      <c r="C79" s="10">
        <f t="shared" ref="C79:X79" si="18">B79+1</f>
        <v>3</v>
      </c>
      <c r="D79" s="10">
        <f t="shared" si="18"/>
        <v>4</v>
      </c>
      <c r="E79" s="10">
        <f t="shared" si="18"/>
        <v>5</v>
      </c>
      <c r="F79" s="10">
        <f t="shared" si="18"/>
        <v>6</v>
      </c>
      <c r="G79" s="10">
        <f t="shared" si="18"/>
        <v>7</v>
      </c>
      <c r="H79" s="10">
        <f t="shared" si="18"/>
        <v>8</v>
      </c>
      <c r="I79" s="10">
        <f>H79+1</f>
        <v>9</v>
      </c>
      <c r="J79" s="10">
        <f>I79+1</f>
        <v>10</v>
      </c>
      <c r="K79" s="10">
        <f t="shared" si="18"/>
        <v>11</v>
      </c>
      <c r="L79" s="10">
        <f t="shared" si="18"/>
        <v>12</v>
      </c>
      <c r="M79" s="10">
        <f t="shared" si="18"/>
        <v>13</v>
      </c>
      <c r="N79" s="10">
        <f t="shared" si="18"/>
        <v>14</v>
      </c>
      <c r="O79" s="10">
        <f t="shared" si="18"/>
        <v>15</v>
      </c>
      <c r="P79" s="10">
        <f t="shared" si="18"/>
        <v>16</v>
      </c>
      <c r="Q79" s="10">
        <f>P79+1</f>
        <v>17</v>
      </c>
      <c r="R79" s="10">
        <f t="shared" si="18"/>
        <v>18</v>
      </c>
      <c r="S79" s="10">
        <f>R79+1</f>
        <v>19</v>
      </c>
      <c r="T79" s="10">
        <f t="shared" si="18"/>
        <v>20</v>
      </c>
      <c r="U79" s="10">
        <f t="shared" si="18"/>
        <v>21</v>
      </c>
      <c r="V79" s="10">
        <f t="shared" si="18"/>
        <v>22</v>
      </c>
      <c r="W79" s="10">
        <f t="shared" si="18"/>
        <v>23</v>
      </c>
      <c r="X79" s="10">
        <f t="shared" si="18"/>
        <v>24</v>
      </c>
    </row>
    <row r="80" spans="1:29">
      <c r="A80" s="10">
        <v>1</v>
      </c>
      <c r="B80" s="11" t="s">
        <v>88</v>
      </c>
      <c r="C80" s="10">
        <v>1986</v>
      </c>
      <c r="D80" s="10">
        <v>1131</v>
      </c>
      <c r="E80" s="10"/>
      <c r="F80" s="10"/>
      <c r="G80" s="10"/>
      <c r="H80" s="10"/>
      <c r="I80" s="12">
        <f>J80+U80</f>
        <v>3977.5</v>
      </c>
      <c r="J80" s="10">
        <v>3520</v>
      </c>
      <c r="K80" s="10">
        <v>2025</v>
      </c>
      <c r="L80" s="10">
        <v>13976</v>
      </c>
      <c r="M80" s="10"/>
      <c r="N80" s="10" t="s">
        <v>90</v>
      </c>
      <c r="O80" s="29" t="s">
        <v>91</v>
      </c>
      <c r="P80" s="10" t="s">
        <v>92</v>
      </c>
      <c r="Q80" s="30" t="s">
        <v>38</v>
      </c>
      <c r="R80" s="12"/>
      <c r="S80" s="10"/>
      <c r="T80" s="10"/>
      <c r="U80" s="12">
        <v>457.5</v>
      </c>
      <c r="V80" s="10">
        <v>5</v>
      </c>
      <c r="W80" s="10">
        <v>75</v>
      </c>
      <c r="X80" s="10">
        <v>132</v>
      </c>
      <c r="AC80" s="24"/>
    </row>
    <row r="81" spans="1:29">
      <c r="A81" s="10"/>
      <c r="B81" s="11"/>
      <c r="C81" s="10"/>
      <c r="D81" s="10"/>
      <c r="E81" s="10"/>
      <c r="F81" s="10"/>
      <c r="G81" s="10"/>
      <c r="H81" s="10"/>
      <c r="I81" s="12"/>
      <c r="J81" s="10"/>
      <c r="K81" s="10"/>
      <c r="L81" s="10"/>
      <c r="M81" s="10"/>
      <c r="N81" s="10"/>
      <c r="O81" s="10"/>
      <c r="P81" s="10"/>
      <c r="Q81" s="10"/>
      <c r="R81" s="12"/>
      <c r="S81" s="10"/>
      <c r="T81" s="10"/>
      <c r="U81" s="12"/>
      <c r="V81" s="10"/>
      <c r="W81" s="10"/>
      <c r="X81" s="10"/>
    </row>
    <row r="82" spans="1:29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9"/>
      <c r="S82" s="17"/>
      <c r="T82" s="19"/>
      <c r="U82" s="19"/>
      <c r="V82" s="19"/>
      <c r="W82" s="19"/>
      <c r="X82" s="19"/>
    </row>
    <row r="83" spans="1:29">
      <c r="B83" s="54" t="s">
        <v>103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1"/>
      <c r="R83" s="1"/>
      <c r="S83" s="1"/>
      <c r="T83" s="1"/>
      <c r="U83" s="1"/>
    </row>
    <row r="84" spans="1:29" ht="15" customHeight="1">
      <c r="A84" s="2" t="s">
        <v>0</v>
      </c>
      <c r="B84" s="2" t="s">
        <v>1</v>
      </c>
      <c r="C84" s="2" t="s">
        <v>2</v>
      </c>
      <c r="D84" s="40" t="s">
        <v>82</v>
      </c>
      <c r="E84" s="48" t="s">
        <v>3</v>
      </c>
      <c r="F84" s="49"/>
      <c r="G84" s="49"/>
      <c r="H84" s="50"/>
      <c r="I84" s="32"/>
      <c r="J84" s="48" t="s">
        <v>4</v>
      </c>
      <c r="K84" s="50"/>
      <c r="L84" s="2" t="s">
        <v>5</v>
      </c>
      <c r="M84" s="48" t="s">
        <v>6</v>
      </c>
      <c r="N84" s="50"/>
      <c r="O84" s="31" t="s">
        <v>7</v>
      </c>
      <c r="P84" s="41" t="s">
        <v>8</v>
      </c>
      <c r="Q84" s="45" t="s">
        <v>9</v>
      </c>
      <c r="R84" s="26" t="s">
        <v>10</v>
      </c>
      <c r="S84" s="41" t="s">
        <v>11</v>
      </c>
      <c r="T84" s="44" t="s">
        <v>12</v>
      </c>
      <c r="U84" s="45"/>
      <c r="V84" s="2" t="s">
        <v>13</v>
      </c>
      <c r="W84" s="2" t="s">
        <v>13</v>
      </c>
      <c r="X84" s="2" t="s">
        <v>13</v>
      </c>
    </row>
    <row r="85" spans="1:29" ht="25.5" customHeight="1">
      <c r="A85" s="5" t="s">
        <v>14</v>
      </c>
      <c r="B85" s="5" t="s">
        <v>15</v>
      </c>
      <c r="C85" s="5" t="s">
        <v>16</v>
      </c>
      <c r="D85" s="36"/>
      <c r="E85" s="38" t="s">
        <v>4</v>
      </c>
      <c r="F85" s="40" t="s">
        <v>17</v>
      </c>
      <c r="G85" s="41" t="s">
        <v>18</v>
      </c>
      <c r="H85" s="41" t="s">
        <v>19</v>
      </c>
      <c r="I85" s="26" t="s">
        <v>20</v>
      </c>
      <c r="J85" s="40" t="s">
        <v>50</v>
      </c>
      <c r="K85" s="38" t="s">
        <v>22</v>
      </c>
      <c r="L85" s="5" t="s">
        <v>23</v>
      </c>
      <c r="M85" s="38" t="s">
        <v>24</v>
      </c>
      <c r="N85" s="40" t="s">
        <v>25</v>
      </c>
      <c r="O85" s="13" t="s">
        <v>26</v>
      </c>
      <c r="P85" s="43"/>
      <c r="Q85" s="51"/>
      <c r="R85" s="28" t="s">
        <v>27</v>
      </c>
      <c r="S85" s="43"/>
      <c r="T85" s="46"/>
      <c r="U85" s="47"/>
      <c r="V85" s="5" t="s">
        <v>28</v>
      </c>
      <c r="W85" s="5" t="s">
        <v>29</v>
      </c>
      <c r="X85" s="5" t="s">
        <v>30</v>
      </c>
    </row>
    <row r="86" spans="1:29">
      <c r="A86" s="7"/>
      <c r="B86" s="8"/>
      <c r="C86" s="8"/>
      <c r="D86" s="37"/>
      <c r="E86" s="39"/>
      <c r="F86" s="37"/>
      <c r="G86" s="42"/>
      <c r="H86" s="42"/>
      <c r="I86" s="27"/>
      <c r="J86" s="37"/>
      <c r="K86" s="39"/>
      <c r="L86" s="8"/>
      <c r="M86" s="39"/>
      <c r="N86" s="37"/>
      <c r="O86" s="9"/>
      <c r="P86" s="42"/>
      <c r="Q86" s="47"/>
      <c r="R86" s="27" t="s">
        <v>31</v>
      </c>
      <c r="S86" s="42"/>
      <c r="T86" s="33" t="s">
        <v>32</v>
      </c>
      <c r="U86" s="27" t="s">
        <v>33</v>
      </c>
      <c r="V86" s="8"/>
      <c r="W86" s="8"/>
      <c r="X86" s="8"/>
    </row>
    <row r="87" spans="1:29">
      <c r="A87" s="10">
        <v>1</v>
      </c>
      <c r="B87" s="10">
        <f>A87+1</f>
        <v>2</v>
      </c>
      <c r="C87" s="10">
        <f t="shared" ref="C87:X87" si="19">B87+1</f>
        <v>3</v>
      </c>
      <c r="D87" s="10">
        <f t="shared" si="19"/>
        <v>4</v>
      </c>
      <c r="E87" s="10">
        <f t="shared" si="19"/>
        <v>5</v>
      </c>
      <c r="F87" s="10">
        <f t="shared" si="19"/>
        <v>6</v>
      </c>
      <c r="G87" s="10">
        <f t="shared" si="19"/>
        <v>7</v>
      </c>
      <c r="H87" s="10">
        <f t="shared" si="19"/>
        <v>8</v>
      </c>
      <c r="I87" s="10">
        <f>H87+1</f>
        <v>9</v>
      </c>
      <c r="J87" s="10">
        <f>I87+1</f>
        <v>10</v>
      </c>
      <c r="K87" s="10">
        <f t="shared" si="19"/>
        <v>11</v>
      </c>
      <c r="L87" s="10">
        <f t="shared" si="19"/>
        <v>12</v>
      </c>
      <c r="M87" s="10">
        <f t="shared" si="19"/>
        <v>13</v>
      </c>
      <c r="N87" s="10">
        <f t="shared" si="19"/>
        <v>14</v>
      </c>
      <c r="O87" s="10">
        <f t="shared" si="19"/>
        <v>15</v>
      </c>
      <c r="P87" s="10">
        <f t="shared" si="19"/>
        <v>16</v>
      </c>
      <c r="Q87" s="10">
        <f>P87+1</f>
        <v>17</v>
      </c>
      <c r="R87" s="10">
        <f t="shared" si="19"/>
        <v>18</v>
      </c>
      <c r="S87" s="10">
        <f>R87+1</f>
        <v>19</v>
      </c>
      <c r="T87" s="10">
        <f t="shared" si="19"/>
        <v>20</v>
      </c>
      <c r="U87" s="10">
        <f t="shared" si="19"/>
        <v>21</v>
      </c>
      <c r="V87" s="10">
        <f t="shared" si="19"/>
        <v>22</v>
      </c>
      <c r="W87" s="10">
        <f t="shared" si="19"/>
        <v>23</v>
      </c>
      <c r="X87" s="10">
        <f t="shared" si="19"/>
        <v>24</v>
      </c>
    </row>
    <row r="88" spans="1:29">
      <c r="A88" s="10">
        <v>1</v>
      </c>
      <c r="B88" s="11" t="s">
        <v>89</v>
      </c>
      <c r="C88" s="10">
        <v>1999</v>
      </c>
      <c r="D88" s="10">
        <v>667</v>
      </c>
      <c r="E88" s="10"/>
      <c r="F88" s="10"/>
      <c r="G88" s="10"/>
      <c r="H88" s="10"/>
      <c r="I88" s="12">
        <f>J88+U88</f>
        <v>3019.47</v>
      </c>
      <c r="J88" s="10">
        <v>2148.4699999999998</v>
      </c>
      <c r="K88" s="10">
        <v>1268.5</v>
      </c>
      <c r="L88" s="10">
        <v>8956</v>
      </c>
      <c r="M88" s="10"/>
      <c r="N88" s="10" t="s">
        <v>97</v>
      </c>
      <c r="O88" s="10" t="s">
        <v>41</v>
      </c>
      <c r="P88" s="10" t="s">
        <v>92</v>
      </c>
      <c r="Q88" s="10" t="s">
        <v>92</v>
      </c>
      <c r="R88" s="12">
        <v>32</v>
      </c>
      <c r="S88" s="10" t="s">
        <v>93</v>
      </c>
      <c r="T88" s="10"/>
      <c r="U88" s="12">
        <v>871</v>
      </c>
      <c r="V88" s="10">
        <v>5</v>
      </c>
      <c r="W88" s="10">
        <v>45</v>
      </c>
      <c r="X88" s="10">
        <v>100</v>
      </c>
      <c r="AC88" s="24"/>
    </row>
    <row r="89" spans="1:29">
      <c r="A89" s="10"/>
      <c r="B89" s="11"/>
      <c r="C89" s="10"/>
      <c r="D89" s="10"/>
      <c r="E89" s="10"/>
      <c r="F89" s="10"/>
      <c r="G89" s="10"/>
      <c r="H89" s="10"/>
      <c r="I89" s="12"/>
      <c r="J89" s="10"/>
      <c r="K89" s="10"/>
      <c r="L89" s="10"/>
      <c r="M89" s="10"/>
      <c r="N89" s="10"/>
      <c r="O89" s="10"/>
      <c r="P89" s="10"/>
      <c r="Q89" s="10"/>
      <c r="R89" s="12"/>
      <c r="S89" s="10"/>
      <c r="T89" s="10"/>
      <c r="U89" s="12"/>
      <c r="V89" s="10"/>
      <c r="W89" s="10"/>
      <c r="X89" s="10"/>
    </row>
    <row r="90" spans="1:29">
      <c r="A90" s="17"/>
      <c r="B90" s="18"/>
      <c r="C90" s="17"/>
      <c r="D90" s="17"/>
      <c r="E90" s="17"/>
      <c r="F90" s="17"/>
      <c r="G90" s="17"/>
      <c r="H90" s="17"/>
      <c r="I90" s="19"/>
      <c r="J90" s="17"/>
      <c r="K90" s="17"/>
      <c r="L90" s="17"/>
      <c r="M90" s="17"/>
      <c r="N90" s="17"/>
      <c r="O90" s="17"/>
      <c r="P90" s="17"/>
      <c r="Q90" s="17"/>
      <c r="R90" s="19"/>
      <c r="S90" s="17"/>
      <c r="T90" s="17"/>
      <c r="U90" s="19"/>
      <c r="V90" s="17"/>
      <c r="W90" s="17"/>
      <c r="X90" s="17"/>
    </row>
    <row r="91" spans="1:29"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AC91" s="24"/>
    </row>
    <row r="92" spans="1:29">
      <c r="AC92" s="24"/>
    </row>
    <row r="93" spans="1:29">
      <c r="J93" s="22"/>
      <c r="AC93" s="24"/>
    </row>
    <row r="94" spans="1:29">
      <c r="AC94" s="24"/>
    </row>
    <row r="95" spans="1:29">
      <c r="AC95" s="24"/>
    </row>
    <row r="96" spans="1:29">
      <c r="A96">
        <v>25</v>
      </c>
      <c r="B96" s="22"/>
      <c r="C96" s="22"/>
    </row>
    <row r="97" spans="1:3">
      <c r="A97" t="s">
        <v>99</v>
      </c>
      <c r="B97" s="22"/>
      <c r="C97" s="22"/>
    </row>
    <row r="98" spans="1:3">
      <c r="A98" t="s">
        <v>100</v>
      </c>
      <c r="B98" s="22"/>
      <c r="C98" s="22"/>
    </row>
    <row r="99" spans="1:3">
      <c r="B99" s="22"/>
      <c r="C99" s="22"/>
    </row>
  </sheetData>
  <mergeCells count="121">
    <mergeCell ref="B2:P2"/>
    <mergeCell ref="D3:D5"/>
    <mergeCell ref="E3:H3"/>
    <mergeCell ref="M3:N3"/>
    <mergeCell ref="P3:P5"/>
    <mergeCell ref="Q3:Q5"/>
    <mergeCell ref="I4:I5"/>
    <mergeCell ref="J4:J5"/>
    <mergeCell ref="K4:K5"/>
    <mergeCell ref="M4:M5"/>
    <mergeCell ref="T36:U37"/>
    <mergeCell ref="K19:K20"/>
    <mergeCell ref="M19:M20"/>
    <mergeCell ref="N19:N20"/>
    <mergeCell ref="T18:U19"/>
    <mergeCell ref="Q18:Q20"/>
    <mergeCell ref="S18:S20"/>
    <mergeCell ref="N4:N5"/>
    <mergeCell ref="S3:S5"/>
    <mergeCell ref="T3:U4"/>
    <mergeCell ref="J36:K36"/>
    <mergeCell ref="E37:E38"/>
    <mergeCell ref="F37:F38"/>
    <mergeCell ref="G37:G38"/>
    <mergeCell ref="H37:H38"/>
    <mergeCell ref="J37:J38"/>
    <mergeCell ref="K37:K38"/>
    <mergeCell ref="Q36:Q38"/>
    <mergeCell ref="S36:S38"/>
    <mergeCell ref="J51:J52"/>
    <mergeCell ref="K51:K52"/>
    <mergeCell ref="M51:M52"/>
    <mergeCell ref="N51:N52"/>
    <mergeCell ref="Q50:Q52"/>
    <mergeCell ref="S50:S52"/>
    <mergeCell ref="T50:U51"/>
    <mergeCell ref="B49:P49"/>
    <mergeCell ref="D50:D52"/>
    <mergeCell ref="E50:H50"/>
    <mergeCell ref="J50:K50"/>
    <mergeCell ref="M50:N50"/>
    <mergeCell ref="P50:P52"/>
    <mergeCell ref="E51:E52"/>
    <mergeCell ref="F51:F52"/>
    <mergeCell ref="G51:G52"/>
    <mergeCell ref="H51:H52"/>
    <mergeCell ref="S84:S86"/>
    <mergeCell ref="T84:U85"/>
    <mergeCell ref="Q84:Q86"/>
    <mergeCell ref="M77:M78"/>
    <mergeCell ref="N77:N78"/>
    <mergeCell ref="T76:U77"/>
    <mergeCell ref="Q76:Q78"/>
    <mergeCell ref="S76:S78"/>
    <mergeCell ref="N60:N61"/>
    <mergeCell ref="Q59:Q61"/>
    <mergeCell ref="S59:S61"/>
    <mergeCell ref="T59:U60"/>
    <mergeCell ref="B58:P58"/>
    <mergeCell ref="F85:F86"/>
    <mergeCell ref="E85:E86"/>
    <mergeCell ref="H77:H78"/>
    <mergeCell ref="G77:G78"/>
    <mergeCell ref="F77:F78"/>
    <mergeCell ref="E77:E78"/>
    <mergeCell ref="H85:H86"/>
    <mergeCell ref="G85:G86"/>
    <mergeCell ref="E84:H84"/>
    <mergeCell ref="K85:K86"/>
    <mergeCell ref="M85:M86"/>
    <mergeCell ref="N85:N86"/>
    <mergeCell ref="J85:J86"/>
    <mergeCell ref="P84:P86"/>
    <mergeCell ref="M84:N84"/>
    <mergeCell ref="J84:K84"/>
    <mergeCell ref="D84:D86"/>
    <mergeCell ref="B83:P83"/>
    <mergeCell ref="K77:K78"/>
    <mergeCell ref="J77:J78"/>
    <mergeCell ref="P76:P78"/>
    <mergeCell ref="M76:N76"/>
    <mergeCell ref="J76:K76"/>
    <mergeCell ref="E76:H76"/>
    <mergeCell ref="D76:D78"/>
    <mergeCell ref="B75:P75"/>
    <mergeCell ref="M60:M61"/>
    <mergeCell ref="K60:K61"/>
    <mergeCell ref="J60:J61"/>
    <mergeCell ref="P59:P61"/>
    <mergeCell ref="M59:N59"/>
    <mergeCell ref="J59:K59"/>
    <mergeCell ref="E59:H59"/>
    <mergeCell ref="D59:D61"/>
    <mergeCell ref="H60:H61"/>
    <mergeCell ref="G60:G61"/>
    <mergeCell ref="F60:F61"/>
    <mergeCell ref="E60:E61"/>
    <mergeCell ref="B17:N17"/>
    <mergeCell ref="H4:H5"/>
    <mergeCell ref="G4:G5"/>
    <mergeCell ref="F4:F5"/>
    <mergeCell ref="E4:E5"/>
    <mergeCell ref="C4:C5"/>
    <mergeCell ref="E36:H36"/>
    <mergeCell ref="D36:D38"/>
    <mergeCell ref="B35:P35"/>
    <mergeCell ref="J19:J20"/>
    <mergeCell ref="P18:P20"/>
    <mergeCell ref="M18:N18"/>
    <mergeCell ref="I18:K18"/>
    <mergeCell ref="E18:H18"/>
    <mergeCell ref="D18:D20"/>
    <mergeCell ref="I19:I20"/>
    <mergeCell ref="H19:H20"/>
    <mergeCell ref="G19:G20"/>
    <mergeCell ref="F19:F20"/>
    <mergeCell ref="E19:E20"/>
    <mergeCell ref="M37:M38"/>
    <mergeCell ref="N37:N38"/>
    <mergeCell ref="P36:P38"/>
    <mergeCell ref="M36:N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2013-02-11T13:56:52Z</dcterms:modified>
</cp:coreProperties>
</file>